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50" windowWidth="21795" windowHeight="11565"/>
  </bookViews>
  <sheets>
    <sheet name="SO(PS) OUT 28 Sadové úpravy" sheetId="1" r:id="rId1"/>
  </sheets>
  <definedNames>
    <definedName name="_xlnm._FilterDatabase" localSheetId="0" hidden="1">'SO(PS) OUT 28 Sadové úpravy'!#REF!</definedName>
    <definedName name="_xlnm.Print_Titles" localSheetId="0">'SO(PS) OUT 28 Sadové úpravy'!$8:$10</definedName>
  </definedNames>
  <calcPr calcId="125725"/>
</workbook>
</file>

<file path=xl/calcChain.xml><?xml version="1.0" encoding="utf-8"?>
<calcChain xmlns="http://schemas.openxmlformats.org/spreadsheetml/2006/main">
  <c r="F21" i="1"/>
  <c r="F23"/>
  <c r="K23" s="1"/>
  <c r="F22"/>
  <c r="H22" s="1"/>
  <c r="K21"/>
  <c r="F20"/>
  <c r="K20" s="1"/>
  <c r="F18"/>
  <c r="H18" s="1"/>
  <c r="F15"/>
  <c r="K15" s="1"/>
  <c r="F12"/>
  <c r="H12" s="1"/>
  <c r="H14"/>
  <c r="M14"/>
  <c r="K14"/>
  <c r="F16" l="1"/>
  <c r="M16" s="1"/>
  <c r="F19"/>
  <c r="H19" s="1"/>
  <c r="H23"/>
  <c r="M23"/>
  <c r="M22"/>
  <c r="K22"/>
  <c r="H21"/>
  <c r="M21"/>
  <c r="H20"/>
  <c r="M20"/>
  <c r="M18"/>
  <c r="K18"/>
  <c r="H15"/>
  <c r="M15"/>
  <c r="F13"/>
  <c r="K13" s="1"/>
  <c r="K16" l="1"/>
  <c r="M19"/>
  <c r="K19"/>
  <c r="H16"/>
  <c r="F17"/>
  <c r="M13"/>
  <c r="H13"/>
  <c r="K12"/>
  <c r="M12"/>
  <c r="K24"/>
  <c r="M24"/>
  <c r="M17" l="1"/>
  <c r="H17"/>
  <c r="K17"/>
  <c r="K11" l="1"/>
  <c r="H11"/>
  <c r="M11"/>
  <c r="K27" l="1"/>
  <c r="F25" s="1"/>
  <c r="H25" s="1"/>
  <c r="H24" s="1"/>
  <c r="M27"/>
  <c r="H27" l="1"/>
  <c r="A12" l="1"/>
  <c r="A13" s="1"/>
  <c r="A14" s="1"/>
  <c r="A15" s="1"/>
  <c r="A16" s="1"/>
  <c r="A17" s="1"/>
  <c r="A18" s="1"/>
  <c r="A19" s="1"/>
  <c r="A20" s="1"/>
  <c r="A21" s="1"/>
  <c r="A22" s="1"/>
  <c r="A23" s="1"/>
  <c r="A25" l="1"/>
</calcChain>
</file>

<file path=xl/sharedStrings.xml><?xml version="1.0" encoding="utf-8"?>
<sst xmlns="http://schemas.openxmlformats.org/spreadsheetml/2006/main" count="85" uniqueCount="56">
  <si>
    <t>Celkem</t>
  </si>
  <si>
    <t>t</t>
  </si>
  <si>
    <t>m2</t>
  </si>
  <si>
    <t>R</t>
  </si>
  <si>
    <t>H</t>
  </si>
  <si>
    <t>m3</t>
  </si>
  <si>
    <t>Suť celkem</t>
  </si>
  <si>
    <t>Jednotková suť</t>
  </si>
  <si>
    <t>Hmotnost celkem</t>
  </si>
  <si>
    <t>Jednotková hmotnost</t>
  </si>
  <si>
    <t>Výpočet, komentář, odkaz na část dokumentace</t>
  </si>
  <si>
    <t>Cena celkem</t>
  </si>
  <si>
    <t>Cena jednotková</t>
  </si>
  <si>
    <t>Množství celkem</t>
  </si>
  <si>
    <t>MJ</t>
  </si>
  <si>
    <t>Popis</t>
  </si>
  <si>
    <t>Kód položky</t>
  </si>
  <si>
    <t>DTB</t>
  </si>
  <si>
    <t>P.Č.</t>
  </si>
  <si>
    <t>Datum:</t>
  </si>
  <si>
    <t xml:space="preserve">JKSO:   </t>
  </si>
  <si>
    <t xml:space="preserve">Zhotovitel:   </t>
  </si>
  <si>
    <t xml:space="preserve">Objekt:   </t>
  </si>
  <si>
    <t>Objednatel:</t>
  </si>
  <si>
    <t xml:space="preserve">Část:   </t>
  </si>
  <si>
    <t xml:space="preserve">Stavba:   </t>
  </si>
  <si>
    <t>OCENĚNÝ SOUPIS PRACÍ</t>
  </si>
  <si>
    <t>plocha dle situace 002</t>
  </si>
  <si>
    <t>SOD:</t>
  </si>
  <si>
    <t>PMDP, a.s.</t>
  </si>
  <si>
    <t>REKONSTRUKCE VOZOVNY SLOVANY</t>
  </si>
  <si>
    <t>E.6 - Objekty úpravy území</t>
  </si>
  <si>
    <t>Ing.arch. Evelina Ziková</t>
  </si>
  <si>
    <t>plocha dle situace 002 + 10 % navýšení na překrytí a prořezy</t>
  </si>
  <si>
    <t>Rozprostření a urovnání ornice v rovině nebo ve svahu sklonu do 1:5, při souvislé ploše přes 500 m2, tl. vrstvy do 100 mm</t>
  </si>
  <si>
    <t>181 30-1111</t>
  </si>
  <si>
    <t>Položení substrátových desek pro extenzivní zelené střechy na střeše v rovině nebo na svahu do 1:5</t>
  </si>
  <si>
    <t>Položení izolační (ochranné) geotextílie pro extenzivní zelené střechy na střeše v rovině nebo na svahu do 1:5</t>
  </si>
  <si>
    <t>Položení separační (filtrační) geotextílie pro extenzivní zelené střechy na střeše v rovině nebo na svahu do 1:5</t>
  </si>
  <si>
    <t>99:  Přesun hmot a suti</t>
  </si>
  <si>
    <t>Přesun hmot pro sadovnické a krajinářské úpravy dopravní vzdálenost do 5 000 m</t>
  </si>
  <si>
    <t>998 23-1311</t>
  </si>
  <si>
    <t>800 - 1, 823 - 1</t>
  </si>
  <si>
    <t>A02 Sadovnické a krajinářské úpravy - Sadové úpravy extenzivní zelená střecha</t>
  </si>
  <si>
    <t>URS 16/I</t>
  </si>
  <si>
    <t xml:space="preserve">Dodávka izolační (ochranné) geotextílie pro extenzivní zelené střechy, 300 g/m2, tl. 3 mm, směs rec. PP/ rec. PET, + 10 % překrytí a prořezy, vč. ceny dopravy materiálu </t>
  </si>
  <si>
    <t xml:space="preserve">Dodávka kalíškové folie - desky, zásobárna vody a drenáž (pro extenzivní zelené střechy pro spád 0 – 8%), výška nopů 23 mm, tl.1m m, kap. vody v nopech 6,1 l/m², drenážní schopnost: 1,50 l/sm2 [3%], pevnost v tlaku 120 kPa, materiál: čistý PEHD, vč. ceny dopravy materiálu </t>
  </si>
  <si>
    <t>Dodávka separační (filtrační) geotextilie, 120 g/m², 100% PP, + 10 % překrytí a prořezy, vč. ceny dopravy materiálu</t>
  </si>
  <si>
    <t>Dodávka substrátové desky pro extenzivní zelené střechy, tl. 50 mm, hmotnost v suchém stavu 80 kg /m3, vč. ceny dopravy materiálu</t>
  </si>
  <si>
    <t xml:space="preserve">Dodávka extenzivního minerálního substrátu s podílem spongilitu, směs spongilitu, liadrainu a rašeliny pro střešní zahrady, bezplevelný, tl. 30 mm, vč. ceny dopravy materiálu </t>
  </si>
  <si>
    <t xml:space="preserve">Dodávka předpěstovaného rozchodníkového koberce, na kokosové rohoži, rozchodníkový koberec ze směsi druhů rozchodníků (mix 4 - 8 druhů), tl. 2 - 4 cm, hmotnost 10 kg/m2 (suchý stav), 15 kg /m2 (nasycený stav), vč. ceny dopravy materiálu
</t>
  </si>
  <si>
    <t>Položení kalíškové fólie pro extenzivní zelené střechy na střeše v rovině nebo na svahu 1:5</t>
  </si>
  <si>
    <t>SO OUT 28 Sadové úpravy</t>
  </si>
  <si>
    <t>SOD IV Objekty oprav a údržby tramvají (OUT)</t>
  </si>
  <si>
    <t>3800,300*0,030</t>
  </si>
  <si>
    <t>Založení a položení předpěstovaného rozchodníkového koberce pro extenzivní zelené střechy na střeše na půdě předem připravené plochy v rovině nebo na svahu do 1:5 vč. prvotní zálivky</t>
  </si>
</sst>
</file>

<file path=xl/styles.xml><?xml version="1.0" encoding="utf-8"?>
<styleSheet xmlns="http://schemas.openxmlformats.org/spreadsheetml/2006/main">
  <numFmts count="23">
    <numFmt numFmtId="6" formatCode="#,##0\ &quot;Kč&quot;;[Red]\-#,##0\ &quot;Kč&quot;"/>
    <numFmt numFmtId="8" formatCode="#,##0.00\ &quot;Kč&quot;;[Red]\-#,##0.00\ &quot;Kč&quot;"/>
    <numFmt numFmtId="164" formatCode="#,##0.0"/>
    <numFmt numFmtId="165" formatCode="#,##0.00000"/>
    <numFmt numFmtId="166" formatCode="#,##0.000"/>
    <numFmt numFmtId="167" formatCode="#,##0;\-#,##0"/>
    <numFmt numFmtId="168" formatCode="#,##0.000;\-#,##0.000"/>
    <numFmt numFmtId="169" formatCode="#,##0.00;\-#,##0.00"/>
    <numFmt numFmtId="170" formatCode="#,##0&quot; Kč&quot;;[Red]\-#,##0&quot; Kč&quot;"/>
    <numFmt numFmtId="171" formatCode="#,##0.00&quot; Kč&quot;;[Red]\-#,##0.00&quot; Kč&quot;"/>
    <numFmt numFmtId="172" formatCode="_-* #,##0\ _K_č_-;\-* #,##0\ _K_č_-;_-* &quot;- &quot;_K_č_-;_-@_-"/>
    <numFmt numFmtId="173" formatCode="_-* #,##0.00\ _K_č_-;\-* #,##0.00\ _K_č_-;_-* \-??\ _K_č_-;_-@_-"/>
    <numFmt numFmtId="174" formatCode="_-* #,##0&quot; Kč&quot;_-;\-* #,##0&quot; Kč&quot;_-;_-* &quot;- Kč&quot;_-;_-@_-"/>
    <numFmt numFmtId="175" formatCode="_-* #,##0.00&quot; Kč&quot;_-;\-* #,##0.00&quot; Kč&quot;_-;_-* \-??&quot; Kč&quot;_-;_-@_-"/>
    <numFmt numFmtId="176" formatCode="#,##0;[Red]\-#,##0"/>
    <numFmt numFmtId="177" formatCode="_ * #,##0_ ;_ * \-#,##0_ ;_ * \-_ ;_ @_ "/>
    <numFmt numFmtId="178" formatCode="_ * #,##0.00_ ;_ * \-#,##0.00_ ;_ * \-??_ ;_ @_ "/>
    <numFmt numFmtId="179" formatCode="_-* #,##0_-;\-* #,##0_-;_-* \-_-;_-@_-"/>
    <numFmt numFmtId="180" formatCode="_-* #,##0.00_-;\-* #,##0.00_-;_-* \-??_-;_-@_-"/>
    <numFmt numFmtId="181" formatCode="_ &quot;Fr. &quot;* #,##0_ ;_ &quot;Fr. &quot;* \-#,##0_ ;_ &quot;Fr. &quot;* \-_ ;_ @_ "/>
    <numFmt numFmtId="182" formatCode="_ &quot;Fr. &quot;* #,##0.00_ ;_ &quot;Fr. &quot;* \-#,##0.00_ ;_ &quot;Fr. &quot;* \-??_ ;_ @_ "/>
    <numFmt numFmtId="183" formatCode="_-\Ł* #,##0_-;&quot;-Ł&quot;* #,##0_-;_-\Ł* \-_-;_-@_-"/>
    <numFmt numFmtId="184" formatCode="_-\Ł* #,##0.00_-;&quot;-Ł&quot;* #,##0.00_-;_-\Ł* \-??_-;_-@_-"/>
  </numFmts>
  <fonts count="32"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Helv"/>
    </font>
    <font>
      <sz val="10"/>
      <name val="Arial"/>
      <family val="2"/>
      <charset val="238"/>
    </font>
    <font>
      <sz val="8"/>
      <name val="MS Sans Serif"/>
      <family val="2"/>
      <charset val="1"/>
    </font>
    <font>
      <b/>
      <u/>
      <sz val="8"/>
      <color indexed="10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b/>
      <sz val="8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0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0"/>
      <color indexed="16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</font>
    <font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13"/>
        <bgColor indexed="51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42"/>
      </patternFill>
    </fill>
    <fill>
      <patternFill patternType="solid">
        <fgColor indexed="24"/>
        <bgColor indexed="9"/>
      </patternFill>
    </fill>
  </fills>
  <borders count="21">
    <border>
      <left/>
      <right/>
      <top/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</borders>
  <cellStyleXfs count="180">
    <xf numFmtId="0" fontId="0" fillId="0" borderId="0"/>
    <xf numFmtId="0" fontId="2" fillId="0" borderId="0"/>
    <xf numFmtId="0" fontId="4" fillId="0" borderId="0" applyAlignment="0">
      <protection locked="0"/>
    </xf>
    <xf numFmtId="0" fontId="3" fillId="0" borderId="0"/>
    <xf numFmtId="0" fontId="7" fillId="0" borderId="0"/>
    <xf numFmtId="0" fontId="8" fillId="0" borderId="0"/>
    <xf numFmtId="0" fontId="10" fillId="0" borderId="0"/>
    <xf numFmtId="0" fontId="11" fillId="0" borderId="0" applyAlignment="0">
      <alignment vertical="top" wrapText="1"/>
      <protection locked="0"/>
    </xf>
    <xf numFmtId="0" fontId="11" fillId="0" borderId="0" applyAlignment="0">
      <alignment vertical="top" wrapText="1"/>
      <protection locked="0"/>
    </xf>
    <xf numFmtId="0" fontId="2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3" borderId="0" applyProtection="0"/>
    <xf numFmtId="0" fontId="16" fillId="5" borderId="0" applyProtection="0"/>
    <xf numFmtId="0" fontId="16" fillId="5" borderId="0" applyProtection="0"/>
    <xf numFmtId="0" fontId="16" fillId="5" borderId="0" applyProtection="0"/>
    <xf numFmtId="170" fontId="3" fillId="0" borderId="0" applyFill="0" applyBorder="0" applyAlignment="0" applyProtection="0"/>
    <xf numFmtId="6" fontId="17" fillId="0" borderId="0" applyFont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6" fontId="17" fillId="0" borderId="0" applyFont="0" applyFill="0" applyBorder="0" applyAlignment="0" applyProtection="0"/>
    <xf numFmtId="6" fontId="17" fillId="0" borderId="0" applyFont="0" applyFill="0" applyBorder="0" applyAlignment="0" applyProtection="0"/>
    <xf numFmtId="170" fontId="3" fillId="0" borderId="0" applyFill="0" applyBorder="0" applyAlignment="0" applyProtection="0"/>
    <xf numFmtId="6" fontId="17" fillId="0" borderId="0" applyFont="0" applyFill="0" applyBorder="0" applyAlignment="0" applyProtection="0"/>
    <xf numFmtId="6" fontId="17" fillId="0" borderId="0" applyFont="0" applyFill="0" applyBorder="0" applyAlignment="0" applyProtection="0"/>
    <xf numFmtId="6" fontId="1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1" fontId="3" fillId="0" borderId="0" applyFill="0" applyBorder="0" applyAlignment="0" applyProtection="0"/>
    <xf numFmtId="8" fontId="17" fillId="0" borderId="0" applyFont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8" fontId="17" fillId="0" borderId="0" applyFont="0" applyFill="0" applyBorder="0" applyAlignment="0" applyProtection="0"/>
    <xf numFmtId="8" fontId="17" fillId="0" borderId="0" applyFont="0" applyFill="0" applyBorder="0" applyAlignment="0" applyProtection="0"/>
    <xf numFmtId="171" fontId="3" fillId="0" borderId="0" applyFill="0" applyBorder="0" applyAlignment="0" applyProtection="0"/>
    <xf numFmtId="8" fontId="17" fillId="0" borderId="0" applyFont="0" applyFill="0" applyBorder="0" applyAlignment="0" applyProtection="0"/>
    <xf numFmtId="8" fontId="17" fillId="0" borderId="0" applyFont="0" applyFill="0" applyBorder="0" applyAlignment="0" applyProtection="0"/>
    <xf numFmtId="8" fontId="17" fillId="0" borderId="0" applyFont="0" applyFill="0" applyBorder="0" applyAlignment="0" applyProtection="0"/>
    <xf numFmtId="0" fontId="16" fillId="5" borderId="0" applyProtection="0"/>
    <xf numFmtId="0" fontId="16" fillId="5" borderId="0" applyProtection="0"/>
    <xf numFmtId="0" fontId="16" fillId="5" borderId="0" applyProtection="0"/>
    <xf numFmtId="0" fontId="2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49" fontId="8" fillId="0" borderId="3"/>
    <xf numFmtId="170" fontId="3" fillId="0" borderId="0" applyFill="0" applyBorder="0" applyAlignment="0" applyProtection="0"/>
    <xf numFmtId="49" fontId="18" fillId="0" borderId="4"/>
    <xf numFmtId="49" fontId="18" fillId="0" borderId="4"/>
    <xf numFmtId="49" fontId="18" fillId="0" borderId="4"/>
    <xf numFmtId="49" fontId="18" fillId="0" borderId="4"/>
    <xf numFmtId="49" fontId="18" fillId="0" borderId="4"/>
    <xf numFmtId="49" fontId="18" fillId="0" borderId="4"/>
    <xf numFmtId="1" fontId="19" fillId="0" borderId="5" applyAlignment="0"/>
    <xf numFmtId="0" fontId="3" fillId="0" borderId="0" applyNumberFormat="0" applyFill="0" applyBorder="0" applyAlignment="0"/>
    <xf numFmtId="172" fontId="3" fillId="0" borderId="0" applyFill="0" applyBorder="0" applyAlignment="0" applyProtection="0"/>
    <xf numFmtId="173" fontId="3" fillId="0" borderId="0" applyFill="0" applyBorder="0" applyAlignment="0" applyProtection="0"/>
    <xf numFmtId="174" fontId="3" fillId="0" borderId="0" applyFill="0" applyBorder="0" applyAlignment="0" applyProtection="0"/>
    <xf numFmtId="175" fontId="3" fillId="0" borderId="0" applyFill="0" applyBorder="0" applyAlignment="0" applyProtection="0"/>
    <xf numFmtId="176" fontId="3" fillId="0" borderId="0" applyFill="0" applyBorder="0" applyAlignment="0" applyProtection="0"/>
    <xf numFmtId="49" fontId="20" fillId="6" borderId="6">
      <alignment horizontal="center"/>
      <protection locked="0"/>
    </xf>
    <xf numFmtId="177" fontId="3" fillId="0" borderId="0" applyFill="0" applyBorder="0" applyAlignment="0" applyProtection="0"/>
    <xf numFmtId="178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0" fontId="21" fillId="0" borderId="0"/>
    <xf numFmtId="0" fontId="22" fillId="0" borderId="0"/>
    <xf numFmtId="0" fontId="23" fillId="6" borderId="6">
      <alignment horizontal="center"/>
      <protection locked="0"/>
    </xf>
    <xf numFmtId="0" fontId="24" fillId="0" borderId="7" applyNumberFormat="0" applyFont="0" applyFill="0" applyAlignment="0" applyProtection="0">
      <alignment horizontal="left"/>
    </xf>
    <xf numFmtId="0" fontId="20" fillId="6" borderId="8">
      <protection locked="0"/>
    </xf>
    <xf numFmtId="0" fontId="25" fillId="2" borderId="9">
      <alignment horizontal="centerContinuous"/>
      <protection locked="0"/>
    </xf>
    <xf numFmtId="0" fontId="25" fillId="2" borderId="9">
      <alignment horizontal="center"/>
      <protection locked="0"/>
    </xf>
    <xf numFmtId="4" fontId="26" fillId="6" borderId="10"/>
    <xf numFmtId="0" fontId="8" fillId="0" borderId="0" applyNumberFormat="0" applyFill="0" applyBorder="0" applyAlignment="0" applyProtection="0"/>
    <xf numFmtId="0" fontId="11" fillId="0" borderId="0" applyAlignment="0">
      <alignment vertical="top" wrapText="1"/>
      <protection locked="0"/>
    </xf>
    <xf numFmtId="0" fontId="8" fillId="0" borderId="0"/>
    <xf numFmtId="0" fontId="27" fillId="0" borderId="0"/>
    <xf numFmtId="0" fontId="20" fillId="6" borderId="11">
      <protection locked="0"/>
    </xf>
    <xf numFmtId="1" fontId="8" fillId="0" borderId="0">
      <alignment horizontal="center" vertical="center"/>
      <protection locked="0"/>
    </xf>
    <xf numFmtId="0" fontId="17" fillId="0" borderId="0"/>
    <xf numFmtId="0" fontId="28" fillId="7" borderId="0">
      <alignment horizontal="left"/>
    </xf>
    <xf numFmtId="0" fontId="29" fillId="7" borderId="0"/>
    <xf numFmtId="0" fontId="7" fillId="0" borderId="0"/>
    <xf numFmtId="4" fontId="25" fillId="2" borderId="12">
      <alignment horizontal="right" vertical="center"/>
    </xf>
    <xf numFmtId="0" fontId="28" fillId="0" borderId="0"/>
    <xf numFmtId="164" fontId="30" fillId="0" borderId="3">
      <alignment horizontal="right" vertical="center"/>
    </xf>
    <xf numFmtId="181" fontId="3" fillId="0" borderId="0" applyFill="0" applyBorder="0" applyAlignment="0" applyProtection="0"/>
    <xf numFmtId="182" fontId="3" fillId="0" borderId="0" applyFill="0" applyBorder="0" applyAlignment="0" applyProtection="0"/>
    <xf numFmtId="183" fontId="3" fillId="0" borderId="0" applyFill="0" applyBorder="0" applyAlignment="0" applyProtection="0"/>
    <xf numFmtId="184" fontId="3" fillId="0" borderId="0" applyFill="0" applyBorder="0" applyAlignment="0" applyProtection="0"/>
    <xf numFmtId="0" fontId="8" fillId="0" borderId="0"/>
    <xf numFmtId="0" fontId="28" fillId="3" borderId="0" applyProtection="0"/>
    <xf numFmtId="0" fontId="3" fillId="0" borderId="0"/>
  </cellStyleXfs>
  <cellXfs count="57">
    <xf numFmtId="0" fontId="0" fillId="0" borderId="0" xfId="0"/>
    <xf numFmtId="0" fontId="3" fillId="0" borderId="0" xfId="1" applyFont="1"/>
    <xf numFmtId="164" fontId="3" fillId="0" borderId="0" xfId="1" applyNumberFormat="1" applyFont="1"/>
    <xf numFmtId="164" fontId="3" fillId="0" borderId="0" xfId="1" applyNumberFormat="1" applyFont="1" applyFill="1"/>
    <xf numFmtId="0" fontId="3" fillId="0" borderId="0" xfId="1" applyFont="1" applyFill="1"/>
    <xf numFmtId="0" fontId="1" fillId="0" borderId="0" xfId="1" applyFont="1" applyFill="1"/>
    <xf numFmtId="0" fontId="4" fillId="0" borderId="0" xfId="2" applyFill="1" applyAlignment="1">
      <alignment horizontal="left" vertical="top"/>
      <protection locked="0"/>
    </xf>
    <xf numFmtId="165" fontId="5" fillId="0" borderId="0" xfId="2" applyNumberFormat="1" applyFont="1" applyFill="1" applyAlignment="1">
      <alignment horizontal="right"/>
      <protection locked="0"/>
    </xf>
    <xf numFmtId="0" fontId="5" fillId="0" borderId="0" xfId="2" applyFont="1" applyFill="1" applyAlignment="1">
      <alignment horizontal="right"/>
      <protection locked="0"/>
    </xf>
    <xf numFmtId="4" fontId="5" fillId="0" borderId="0" xfId="2" applyNumberFormat="1" applyFont="1" applyFill="1" applyAlignment="1">
      <alignment horizontal="right"/>
      <protection locked="0"/>
    </xf>
    <xf numFmtId="0" fontId="5" fillId="0" borderId="0" xfId="2" applyFont="1" applyFill="1" applyAlignment="1">
      <alignment horizontal="center" wrapText="1"/>
      <protection locked="0"/>
    </xf>
    <xf numFmtId="0" fontId="5" fillId="0" borderId="0" xfId="2" applyFont="1" applyFill="1" applyAlignment="1">
      <alignment horizontal="left" wrapText="1"/>
      <protection locked="0"/>
    </xf>
    <xf numFmtId="0" fontId="3" fillId="0" borderId="0" xfId="3" applyFill="1"/>
    <xf numFmtId="165" fontId="6" fillId="0" borderId="1" xfId="2" applyNumberFormat="1" applyFont="1" applyFill="1" applyBorder="1" applyAlignment="1">
      <alignment horizontal="right" vertical="top"/>
      <protection locked="0"/>
    </xf>
    <xf numFmtId="166" fontId="6" fillId="0" borderId="1" xfId="2" applyNumberFormat="1" applyFont="1" applyFill="1" applyBorder="1" applyAlignment="1">
      <alignment horizontal="right" vertical="top"/>
      <protection locked="0"/>
    </xf>
    <xf numFmtId="0" fontId="8" fillId="0" borderId="0" xfId="4" applyFont="1" applyFill="1" applyAlignment="1">
      <alignment horizontal="left" vertical="top"/>
    </xf>
    <xf numFmtId="165" fontId="9" fillId="0" borderId="0" xfId="2" applyNumberFormat="1" applyFont="1" applyFill="1" applyAlignment="1">
      <alignment horizontal="right"/>
      <protection locked="0"/>
    </xf>
    <xf numFmtId="168" fontId="9" fillId="0" borderId="0" xfId="4" applyNumberFormat="1" applyFont="1" applyFill="1" applyAlignment="1">
      <alignment horizontal="right"/>
    </xf>
    <xf numFmtId="0" fontId="9" fillId="0" borderId="0" xfId="4" applyFont="1" applyFill="1" applyAlignment="1">
      <alignment horizontal="left" wrapText="1"/>
    </xf>
    <xf numFmtId="4" fontId="9" fillId="0" borderId="0" xfId="2" applyNumberFormat="1" applyFont="1" applyFill="1" applyAlignment="1">
      <alignment horizontal="right"/>
      <protection locked="0"/>
    </xf>
    <xf numFmtId="169" fontId="9" fillId="0" borderId="0" xfId="4" applyNumberFormat="1" applyFont="1" applyFill="1" applyAlignment="1">
      <alignment horizontal="right"/>
    </xf>
    <xf numFmtId="167" fontId="9" fillId="0" borderId="0" xfId="4" applyNumberFormat="1" applyFont="1" applyFill="1" applyAlignment="1">
      <alignment horizontal="center"/>
    </xf>
    <xf numFmtId="169" fontId="12" fillId="0" borderId="0" xfId="4" applyNumberFormat="1" applyFont="1" applyFill="1" applyAlignment="1">
      <alignment horizontal="right"/>
    </xf>
    <xf numFmtId="0" fontId="4" fillId="0" borderId="0" xfId="2" applyAlignment="1">
      <alignment horizontal="left" vertical="top"/>
      <protection locked="0"/>
    </xf>
    <xf numFmtId="0" fontId="13" fillId="2" borderId="0" xfId="2" applyFont="1" applyFill="1" applyAlignment="1">
      <alignment horizontal="left"/>
      <protection locked="0"/>
    </xf>
    <xf numFmtId="0" fontId="13" fillId="2" borderId="0" xfId="2" applyFont="1" applyFill="1" applyAlignment="1">
      <alignment horizontal="center"/>
      <protection locked="0"/>
    </xf>
    <xf numFmtId="14" fontId="6" fillId="2" borderId="0" xfId="2" applyNumberFormat="1" applyFont="1" applyFill="1" applyAlignment="1">
      <alignment horizontal="left"/>
      <protection locked="0"/>
    </xf>
    <xf numFmtId="0" fontId="6" fillId="2" borderId="0" xfId="2" applyFont="1" applyFill="1" applyAlignment="1">
      <alignment horizontal="left"/>
      <protection locked="0"/>
    </xf>
    <xf numFmtId="0" fontId="6" fillId="2" borderId="0" xfId="2" applyFont="1" applyFill="1" applyAlignment="1">
      <alignment horizontal="center"/>
      <protection locked="0"/>
    </xf>
    <xf numFmtId="0" fontId="6" fillId="4" borderId="0" xfId="7" applyFont="1" applyFill="1" applyAlignment="1" applyProtection="1">
      <alignment horizontal="left"/>
    </xf>
    <xf numFmtId="0" fontId="14" fillId="2" borderId="0" xfId="2" applyFont="1" applyFill="1" applyAlignment="1">
      <alignment horizontal="left"/>
      <protection locked="0"/>
    </xf>
    <xf numFmtId="0" fontId="6" fillId="3" borderId="4" xfId="2" applyFont="1" applyFill="1" applyBorder="1" applyAlignment="1">
      <alignment horizontal="center" vertical="center" wrapText="1"/>
      <protection locked="0"/>
    </xf>
    <xf numFmtId="166" fontId="6" fillId="0" borderId="2" xfId="2" applyNumberFormat="1" applyFont="1" applyFill="1" applyBorder="1" applyAlignment="1">
      <alignment horizontal="right" vertical="top"/>
      <protection locked="0"/>
    </xf>
    <xf numFmtId="167" fontId="6" fillId="0" borderId="13" xfId="2" applyNumberFormat="1" applyFont="1" applyFill="1" applyBorder="1" applyAlignment="1">
      <alignment horizontal="right" vertical="top"/>
      <protection locked="0"/>
    </xf>
    <xf numFmtId="0" fontId="6" fillId="0" borderId="14" xfId="2" applyFont="1" applyFill="1" applyBorder="1" applyAlignment="1">
      <alignment horizontal="left" vertical="top" wrapText="1"/>
      <protection locked="0"/>
    </xf>
    <xf numFmtId="0" fontId="6" fillId="0" borderId="14" xfId="2" applyFont="1" applyFill="1" applyBorder="1" applyAlignment="1">
      <alignment horizontal="center" vertical="top" wrapText="1"/>
      <protection locked="0"/>
    </xf>
    <xf numFmtId="166" fontId="6" fillId="0" borderId="14" xfId="2" applyNumberFormat="1" applyFont="1" applyFill="1" applyBorder="1" applyAlignment="1">
      <alignment horizontal="right" vertical="top"/>
      <protection locked="0"/>
    </xf>
    <xf numFmtId="4" fontId="6" fillId="0" borderId="14" xfId="2" applyNumberFormat="1" applyFont="1" applyFill="1" applyBorder="1" applyAlignment="1">
      <alignment horizontal="right" vertical="top"/>
      <protection locked="0"/>
    </xf>
    <xf numFmtId="0" fontId="6" fillId="0" borderId="15" xfId="2" applyFont="1" applyFill="1" applyBorder="1" applyAlignment="1">
      <alignment horizontal="left" vertical="top" wrapText="1"/>
      <protection locked="0"/>
    </xf>
    <xf numFmtId="167" fontId="6" fillId="0" borderId="16" xfId="2" applyNumberFormat="1" applyFont="1" applyFill="1" applyBorder="1" applyAlignment="1">
      <alignment horizontal="right" vertical="top"/>
      <protection locked="0"/>
    </xf>
    <xf numFmtId="0" fontId="6" fillId="0" borderId="18" xfId="2" applyFont="1" applyFill="1" applyBorder="1" applyAlignment="1">
      <alignment horizontal="left" vertical="top" wrapText="1"/>
      <protection locked="0"/>
    </xf>
    <xf numFmtId="0" fontId="6" fillId="0" borderId="18" xfId="2" applyFont="1" applyFill="1" applyBorder="1" applyAlignment="1">
      <alignment horizontal="center" vertical="top" wrapText="1"/>
      <protection locked="0"/>
    </xf>
    <xf numFmtId="166" fontId="6" fillId="0" borderId="18" xfId="2" applyNumberFormat="1" applyFont="1" applyFill="1" applyBorder="1" applyAlignment="1">
      <alignment horizontal="right" vertical="top"/>
      <protection locked="0"/>
    </xf>
    <xf numFmtId="4" fontId="6" fillId="0" borderId="18" xfId="2" applyNumberFormat="1" applyFont="1" applyFill="1" applyBorder="1" applyAlignment="1">
      <alignment horizontal="right" vertical="top"/>
      <protection locked="0"/>
    </xf>
    <xf numFmtId="0" fontId="6" fillId="0" borderId="19" xfId="2" applyFont="1" applyFill="1" applyBorder="1" applyAlignment="1">
      <alignment horizontal="left" vertical="top" wrapText="1"/>
      <protection locked="0"/>
    </xf>
    <xf numFmtId="0" fontId="9" fillId="2" borderId="0" xfId="2" applyFont="1" applyFill="1" applyAlignment="1">
      <alignment horizontal="left" vertical="center"/>
      <protection locked="0"/>
    </xf>
    <xf numFmtId="1" fontId="9" fillId="2" borderId="0" xfId="2" applyNumberFormat="1" applyFont="1" applyFill="1" applyAlignment="1">
      <alignment horizontal="left" vertical="center"/>
      <protection locked="0"/>
    </xf>
    <xf numFmtId="0" fontId="6" fillId="2" borderId="0" xfId="2" applyFont="1" applyFill="1" applyAlignment="1">
      <alignment horizontal="left" vertical="center"/>
      <protection locked="0"/>
    </xf>
    <xf numFmtId="0" fontId="6" fillId="2" borderId="0" xfId="2" applyFont="1" applyFill="1" applyAlignment="1">
      <alignment horizontal="center" vertical="center"/>
      <protection locked="0"/>
    </xf>
    <xf numFmtId="0" fontId="13" fillId="2" borderId="0" xfId="2" applyFont="1" applyFill="1" applyAlignment="1">
      <alignment horizontal="left" vertical="center"/>
      <protection locked="0"/>
    </xf>
    <xf numFmtId="0" fontId="4" fillId="0" borderId="0" xfId="2" applyAlignment="1">
      <alignment horizontal="left" vertical="center"/>
      <protection locked="0"/>
    </xf>
    <xf numFmtId="0" fontId="9" fillId="4" borderId="0" xfId="8" applyFont="1" applyFill="1" applyAlignment="1" applyProtection="1">
      <alignment horizontal="left" vertical="center"/>
    </xf>
    <xf numFmtId="0" fontId="9" fillId="4" borderId="0" xfId="7" applyFont="1" applyFill="1" applyAlignment="1" applyProtection="1">
      <alignment horizontal="left" vertical="center"/>
    </xf>
    <xf numFmtId="0" fontId="6" fillId="0" borderId="20" xfId="2" applyFont="1" applyFill="1" applyBorder="1" applyAlignment="1">
      <alignment horizontal="left" vertical="top" wrapText="1"/>
      <protection locked="0"/>
    </xf>
    <xf numFmtId="4" fontId="6" fillId="0" borderId="20" xfId="2" applyNumberFormat="1" applyFont="1" applyFill="1" applyBorder="1" applyAlignment="1">
      <alignment horizontal="right" vertical="top"/>
      <protection locked="0"/>
    </xf>
    <xf numFmtId="0" fontId="31" fillId="2" borderId="0" xfId="2" applyFont="1" applyFill="1" applyAlignment="1">
      <alignment horizontal="left" vertical="center"/>
      <protection locked="0"/>
    </xf>
    <xf numFmtId="167" fontId="6" fillId="0" borderId="17" xfId="2" applyNumberFormat="1" applyFont="1" applyFill="1" applyBorder="1" applyAlignment="1">
      <alignment horizontal="center" vertical="top"/>
      <protection locked="0"/>
    </xf>
  </cellXfs>
  <cellStyles count="180">
    <cellStyle name="_08_4914_006_02_09_51_Výkaz výměr_2010-05" xfId="9"/>
    <cellStyle name="_5230_RD Kunratice - sklípek_rozpočet" xfId="10"/>
    <cellStyle name="_5230_RD Kunratice - sklípek_rozpočet_002_08_4914_002_01_09_17_002Technicka_specifikace_2etapa" xfId="11"/>
    <cellStyle name="_5230_RD Kunratice - sklípek_rozpočet_09_bur_kanali" xfId="12"/>
    <cellStyle name="_5230_RD Kunratice - sklípek_rozpočet_09_bur_podlažní_vestavby" xfId="13"/>
    <cellStyle name="_5230_RD Kunratice - sklípek_rozpočet_09_buri_malby" xfId="14"/>
    <cellStyle name="_5230_RD Kunratice - sklípek_rozpočet_09_buri_regaly" xfId="15"/>
    <cellStyle name="_5230_RD Kunratice - sklípek_rozpočet_09-13-zbytek" xfId="16"/>
    <cellStyle name="_5230_RD Kunratice - sklípek_rozpočet_09-17" xfId="17"/>
    <cellStyle name="_5230_RD Kunratice - sklípek_rozpočet_09-20" xfId="18"/>
    <cellStyle name="_Dostavba školy Nymburk_Celková rekapitulace" xfId="19"/>
    <cellStyle name="_Dostavba školy Nymburk_Celková rekapitulace_002_08_4914_002_01_09_17_002Technicka_specifikace_2etapa" xfId="20"/>
    <cellStyle name="_Dostavba školy Nymburk_Celková rekapitulace_09_bur_kanali" xfId="21"/>
    <cellStyle name="_Dostavba školy Nymburk_Celková rekapitulace_09_bur_podlažní_vestavby" xfId="22"/>
    <cellStyle name="_Dostavba školy Nymburk_Celková rekapitulace_09_buri_malby" xfId="23"/>
    <cellStyle name="_Dostavba školy Nymburk_Celková rekapitulace_09_buri_regaly" xfId="24"/>
    <cellStyle name="_Dostavba školy Nymburk_Celková rekapitulace_09-13-zbytek" xfId="25"/>
    <cellStyle name="_Dostavba školy Nymburk_Celková rekapitulace_09-17" xfId="26"/>
    <cellStyle name="_Dostavba školy Nymburk_Celková rekapitulace_09-20" xfId="27"/>
    <cellStyle name="_Dostavba školy Nymburk_Celková rekapitulace_SO 05 interiér propočet" xfId="28"/>
    <cellStyle name="_Dostavba školy Nymburk_Celková rekapitulace_SO 05 střecha propočet" xfId="29"/>
    <cellStyle name="_Dostavba školy Nymburk_Celková rekapitulace_SO 05 vzduchové sanační úpravy propočet" xfId="30"/>
    <cellStyle name="_Ladronka_2_VV-DVD_kontrola_FINAL" xfId="31"/>
    <cellStyle name="_Ladronka_2_VV-DVD_kontrola_FINAL_002_08_4914_002_01_09_17_002Technicka_specifikace_2etapa" xfId="32"/>
    <cellStyle name="_Ladronka_2_VV-DVD_kontrola_FINAL_002_08_4914_002_01_09_17_002Technicka_specifikace_2etapa_Nuselská 11 a 13 do vzoru" xfId="33"/>
    <cellStyle name="_Ladronka_2_VV-DVD_kontrola_FINAL_09-13-zbytek" xfId="34"/>
    <cellStyle name="_Ladronka_2_VV-DVD_kontrola_FINAL_09-13-zbytek_Nuselská 11 a 13 do vzoru" xfId="35"/>
    <cellStyle name="_Ladronka_2_VV-DVD_kontrola_FINAL_09-17" xfId="36"/>
    <cellStyle name="_Ladronka_2_VV-DVD_kontrola_FINAL_09-17_Nuselská 11 a 13 do vzoru" xfId="37"/>
    <cellStyle name="_Ladronka_2_VV-DVD_kontrola_FINAL_SO 05 interiér propočet" xfId="38"/>
    <cellStyle name="_Ladronka_2_VV-DVD_kontrola_FINAL_SO 05 interiér propočet_Nuselská 11 a 13 do vzoru" xfId="39"/>
    <cellStyle name="_Ladronka_2_VV-DVD_kontrola_FINAL_SO 05 střecha propočet" xfId="40"/>
    <cellStyle name="_Ladronka_2_VV-DVD_kontrola_FINAL_SO 05 střecha propočet_Nuselská 11 a 13 do vzoru" xfId="41"/>
    <cellStyle name="_Ladronka_2_VV-DVD_kontrola_FINAL_SO 05 vzduchové sanační úpravy propočet" xfId="42"/>
    <cellStyle name="_Ladronka_2_VV-DVD_kontrola_FINAL_SO 05 vzduchové sanační úpravy propočet_Nuselská 11 a 13 do vzoru" xfId="43"/>
    <cellStyle name="_PERSONAL" xfId="44"/>
    <cellStyle name="_PERSONAL_002_08_4914_002_01_09_17_002Technicka_specifikace_2etapa" xfId="45"/>
    <cellStyle name="_PERSONAL_09_bur_kanali" xfId="46"/>
    <cellStyle name="_PERSONAL_09_bur_podlažní_vestavby" xfId="47"/>
    <cellStyle name="_PERSONAL_09_buri_malby" xfId="48"/>
    <cellStyle name="_PERSONAL_09_buri_regaly" xfId="49"/>
    <cellStyle name="_PERSONAL_09-13-zbytek" xfId="50"/>
    <cellStyle name="_PERSONAL_09-17" xfId="51"/>
    <cellStyle name="_PERSONAL_09-20" xfId="52"/>
    <cellStyle name="_PERSONAL_1" xfId="53"/>
    <cellStyle name="_PERSONAL_1_002_08_4914_002_01_09_17_002Technicka_specifikace_2etapa" xfId="54"/>
    <cellStyle name="_PERSONAL_1_09_bur_kanali" xfId="55"/>
    <cellStyle name="_PERSONAL_1_09_bur_podlažní_vestavby" xfId="56"/>
    <cellStyle name="_PERSONAL_1_09_buri_malby" xfId="57"/>
    <cellStyle name="_PERSONAL_1_09_buri_regaly" xfId="58"/>
    <cellStyle name="_PERSONAL_1_09-13-zbytek" xfId="59"/>
    <cellStyle name="_PERSONAL_1_09-17" xfId="60"/>
    <cellStyle name="_PERSONAL_1_09-20" xfId="61"/>
    <cellStyle name="_PERSONAL_1_SO 05 interiér propočet" xfId="62"/>
    <cellStyle name="_PERSONAL_1_SO 05 střecha propočet" xfId="63"/>
    <cellStyle name="_PERSONAL_1_SO 05 vzduchové sanační úpravy propočet" xfId="64"/>
    <cellStyle name="_PERSONAL_SO 05 interiér propočet" xfId="65"/>
    <cellStyle name="_PERSONAL_SO 05 střecha propočet" xfId="66"/>
    <cellStyle name="_PERSONAL_SO 05 vzduchové sanační úpravy propočet" xfId="67"/>
    <cellStyle name="_Q-Sadovky-výkaz-2003-07-01" xfId="68"/>
    <cellStyle name="_Q-Sadovky-výkaz-2003-07-01_002_08_4914_002_01_09_17_002Technicka_specifikace_2etapa" xfId="69"/>
    <cellStyle name="_Q-Sadovky-výkaz-2003-07-01_09-13-zbytek" xfId="70"/>
    <cellStyle name="_Q-Sadovky-výkaz-2003-07-01_09-17" xfId="71"/>
    <cellStyle name="_Q-Sadovky-výkaz-2003-07-01_1" xfId="72"/>
    <cellStyle name="_Q-Sadovky-výkaz-2003-07-01_1_002_08_4914_002_01_09_17_002Technicka_specifikace_2etapa" xfId="73"/>
    <cellStyle name="_Q-Sadovky-výkaz-2003-07-01_1_09_bur_kanali" xfId="74"/>
    <cellStyle name="_Q-Sadovky-výkaz-2003-07-01_1_09_bur_podlažní_vestavby" xfId="75"/>
    <cellStyle name="_Q-Sadovky-výkaz-2003-07-01_1_09_buri_malby" xfId="76"/>
    <cellStyle name="_Q-Sadovky-výkaz-2003-07-01_1_09_buri_regaly" xfId="77"/>
    <cellStyle name="_Q-Sadovky-výkaz-2003-07-01_1_09-13-zbytek" xfId="78"/>
    <cellStyle name="_Q-Sadovky-výkaz-2003-07-01_1_09-17" xfId="79"/>
    <cellStyle name="_Q-Sadovky-výkaz-2003-07-01_1_09-20" xfId="80"/>
    <cellStyle name="_Q-Sadovky-výkaz-2003-07-01_1_SO 05 interiér propočet" xfId="81"/>
    <cellStyle name="_Q-Sadovky-výkaz-2003-07-01_1_SO 05 střecha propočet" xfId="82"/>
    <cellStyle name="_Q-Sadovky-výkaz-2003-07-01_1_SO 05 vzduchové sanační úpravy propočet" xfId="83"/>
    <cellStyle name="_Q-Sadovky-výkaz-2003-07-01_2" xfId="84"/>
    <cellStyle name="_Q-Sadovky-výkaz-2003-07-01_2_002_08_4914_002_01_09_17_002Technicka_specifikace_2etapa" xfId="85"/>
    <cellStyle name="_Q-Sadovky-výkaz-2003-07-01_2_09_bur_kanali" xfId="86"/>
    <cellStyle name="_Q-Sadovky-výkaz-2003-07-01_2_09_bur_podlažní_vestavby" xfId="87"/>
    <cellStyle name="_Q-Sadovky-výkaz-2003-07-01_2_09_buri_malby" xfId="88"/>
    <cellStyle name="_Q-Sadovky-výkaz-2003-07-01_2_09_buri_regaly" xfId="89"/>
    <cellStyle name="_Q-Sadovky-výkaz-2003-07-01_2_09-13-zbytek" xfId="90"/>
    <cellStyle name="_Q-Sadovky-výkaz-2003-07-01_2_09-17" xfId="91"/>
    <cellStyle name="_Q-Sadovky-výkaz-2003-07-01_2_09-20" xfId="92"/>
    <cellStyle name="_Q-Sadovky-výkaz-2003-07-01_2_SO 05 interiér propočet" xfId="93"/>
    <cellStyle name="_Q-Sadovky-výkaz-2003-07-01_2_SO 05 střecha propočet" xfId="94"/>
    <cellStyle name="_Q-Sadovky-výkaz-2003-07-01_2_SO 05 vzduchové sanační úpravy propočet" xfId="95"/>
    <cellStyle name="_Q-Sadovky-výkaz-2003-07-01_3" xfId="96"/>
    <cellStyle name="_Q-Sadovky-výkaz-2003-07-01_3_002_08_4914_002_01_09_17_002Technicka_specifikace_2etapa" xfId="97"/>
    <cellStyle name="_Q-Sadovky-výkaz-2003-07-01_3_09_bur_kanali" xfId="98"/>
    <cellStyle name="_Q-Sadovky-výkaz-2003-07-01_3_09_bur_podlažní_vestavby" xfId="99"/>
    <cellStyle name="_Q-Sadovky-výkaz-2003-07-01_3_09_buri_malby" xfId="100"/>
    <cellStyle name="_Q-Sadovky-výkaz-2003-07-01_3_09_buri_regaly" xfId="101"/>
    <cellStyle name="_Q-Sadovky-výkaz-2003-07-01_3_09-13-zbytek" xfId="102"/>
    <cellStyle name="_Q-Sadovky-výkaz-2003-07-01_3_09-17" xfId="103"/>
    <cellStyle name="_Q-Sadovky-výkaz-2003-07-01_3_09-20" xfId="104"/>
    <cellStyle name="_Q-Sadovky-výkaz-2003-07-01_3_SO 05 interiér propočet" xfId="105"/>
    <cellStyle name="_Q-Sadovky-výkaz-2003-07-01_3_SO 05 střecha propočet" xfId="106"/>
    <cellStyle name="_Q-Sadovky-výkaz-2003-07-01_3_SO 05 vzduchové sanační úpravy propočet" xfId="107"/>
    <cellStyle name="_Q-Sadovky-výkaz-2003-07-01_SO 05 interiér propočet" xfId="108"/>
    <cellStyle name="_Q-Sadovky-výkaz-2003-07-01_SO 05 střecha propočet" xfId="109"/>
    <cellStyle name="_Q-Sadovky-výkaz-2003-07-01_SO 05 vzduchové sanační úpravy propočet" xfId="110"/>
    <cellStyle name="_Rekonstrukce rozvaděčů I P Pavlova_RO" xfId="111"/>
    <cellStyle name="_SROV Nám Míru - HOFA" xfId="112"/>
    <cellStyle name="_Titulní list" xfId="113"/>
    <cellStyle name="_Titulní list_002_08_4914_002_01_09_17_002Technicka_specifikace_2etapa" xfId="114"/>
    <cellStyle name="_Titulní list_09_bur_kanali" xfId="115"/>
    <cellStyle name="_Titulní list_09_bur_podlažní_vestavby" xfId="116"/>
    <cellStyle name="_Titulní list_09_buri_malby" xfId="117"/>
    <cellStyle name="_Titulní list_09_buri_regaly" xfId="118"/>
    <cellStyle name="_Titulní list_09-13-zbytek" xfId="119"/>
    <cellStyle name="_Titulní list_09-17" xfId="120"/>
    <cellStyle name="_Titulní list_09-20" xfId="121"/>
    <cellStyle name="_Titulní list_SO 05 interiér propočet" xfId="122"/>
    <cellStyle name="_Titulní list_SO 05 střecha propočet" xfId="123"/>
    <cellStyle name="_Titulní list_SO 05 vzduchové sanační úpravy propočet" xfId="124"/>
    <cellStyle name="_ZTI_rozpočet" xfId="125"/>
    <cellStyle name="_ZTI_rozpočet_002_08_4914_002_01_09_17_002Technicka_specifikace_2etapa" xfId="126"/>
    <cellStyle name="_ZTI_rozpočet_09-13-zbytek" xfId="127"/>
    <cellStyle name="_ZTI_rozpočet_09-17" xfId="128"/>
    <cellStyle name="_ZTI_rozpočet_SO 05 interiér propočet" xfId="129"/>
    <cellStyle name="_ZTI_rozpočet_SO 05 střecha propočet" xfId="130"/>
    <cellStyle name="_ZTI_rozpočet_SO 05 vzduchové sanační úpravy propočet" xfId="131"/>
    <cellStyle name="1" xfId="132"/>
    <cellStyle name="1 000 Kč_ELEKTRO doplněné K PŘEDÁNÍ-  MŠ Přímětická" xfId="133"/>
    <cellStyle name="1_002_08_4914_002_01_09_17_002Technicka_specifikace_2etapa" xfId="134"/>
    <cellStyle name="1_09-13-zbytek" xfId="135"/>
    <cellStyle name="1_09-17" xfId="136"/>
    <cellStyle name="1_SO 05 interiér propočet" xfId="137"/>
    <cellStyle name="1_SO 05 střecha propočet" xfId="138"/>
    <cellStyle name="1_SO 05 vzduchové sanační úpravy propočet" xfId="139"/>
    <cellStyle name="cárkyd" xfId="140"/>
    <cellStyle name="cary" xfId="141"/>
    <cellStyle name="Comma [0]_Cenik (2)" xfId="142"/>
    <cellStyle name="Comma_laroux" xfId="143"/>
    <cellStyle name="Currency [0]_laroux" xfId="144"/>
    <cellStyle name="Currency_laroux" xfId="145"/>
    <cellStyle name="čárky [0]_ELEKTRO doplněné K PŘEDÁNÍ-  MŠ Přímětická" xfId="146"/>
    <cellStyle name="číslo" xfId="147"/>
    <cellStyle name="Dezimal [0]_Tabelle1" xfId="148"/>
    <cellStyle name="Dezimal_Tabelle1" xfId="149"/>
    <cellStyle name="Dziesiętny [0]_laroux" xfId="150"/>
    <cellStyle name="Dziesiętny_laroux" xfId="151"/>
    <cellStyle name="Excel Built-in Normal" xfId="179"/>
    <cellStyle name="Firma" xfId="152"/>
    <cellStyle name="Hlavní nadpis" xfId="153"/>
    <cellStyle name="Jednotka" xfId="154"/>
    <cellStyle name="lehký dolní okraj" xfId="155"/>
    <cellStyle name="množství" xfId="156"/>
    <cellStyle name="Nadpis1" xfId="157"/>
    <cellStyle name="Nadpis1 1" xfId="158"/>
    <cellStyle name="Naklady" xfId="159"/>
    <cellStyle name="normal" xfId="160"/>
    <cellStyle name="normální" xfId="0" builtinId="0"/>
    <cellStyle name="Normální 2" xfId="161"/>
    <cellStyle name="Normální 3" xfId="6"/>
    <cellStyle name="Normální 4" xfId="5"/>
    <cellStyle name="normální_002_ROZP_OCENENY_VV_upr08-2010" xfId="4"/>
    <cellStyle name="normální_Klementinum 2.etapa rozpočet_2010-05" xfId="3"/>
    <cellStyle name="normální_Mobil_502Roz" xfId="7"/>
    <cellStyle name="normální_Mobil_502Roz_Kopie - 12_soupis prací" xfId="8"/>
    <cellStyle name="normální_SO 05 fasáda propočet" xfId="1"/>
    <cellStyle name="normální_Troja" xfId="2"/>
    <cellStyle name="Normalny_laroux" xfId="162"/>
    <cellStyle name="Podnadpis" xfId="163"/>
    <cellStyle name="Položka" xfId="164"/>
    <cellStyle name="Specifikace" xfId="165"/>
    <cellStyle name="Standard_aktuell" xfId="166"/>
    <cellStyle name="Stín+tučně" xfId="167"/>
    <cellStyle name="Stín+tučně+velké písmo" xfId="168"/>
    <cellStyle name="Styl 1" xfId="169"/>
    <cellStyle name="Suma" xfId="170"/>
    <cellStyle name="Tučně" xfId="171"/>
    <cellStyle name="TYP ŘÁDKU_4(sloupceJ-L)" xfId="172"/>
    <cellStyle name="Währung [0]_Tabelle1" xfId="173"/>
    <cellStyle name="Währung_Tabelle1" xfId="174"/>
    <cellStyle name="Walutowy [0]_laroux" xfId="175"/>
    <cellStyle name="Walutowy_laroux" xfId="176"/>
    <cellStyle name="základní" xfId="177"/>
    <cellStyle name="Zvýrazni" xfId="178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159"/>
  <sheetViews>
    <sheetView showGridLines="0" tabSelected="1" view="pageBreakPreview" zoomScaleNormal="100" zoomScaleSheetLayoutView="100" workbookViewId="0">
      <pane ySplit="10" topLeftCell="A11" activePane="bottomLeft" state="frozen"/>
      <selection activeCell="H246" sqref="H246"/>
      <selection pane="bottomLeft" activeCell="D23" sqref="D23"/>
    </sheetView>
  </sheetViews>
  <sheetFormatPr defaultColWidth="9.1328125" defaultRowHeight="12.75"/>
  <cols>
    <col min="1" max="1" width="6.86328125" style="1" customWidth="1"/>
    <col min="2" max="2" width="7.1328125" style="1" bestFit="1" customWidth="1"/>
    <col min="3" max="3" width="12.265625" style="1" customWidth="1"/>
    <col min="4" max="4" width="39.1328125" style="1" customWidth="1"/>
    <col min="5" max="5" width="5.59765625" style="1" customWidth="1"/>
    <col min="6" max="6" width="10.3984375" style="1" bestFit="1" customWidth="1"/>
    <col min="7" max="7" width="10.86328125" style="2" bestFit="1" customWidth="1"/>
    <col min="8" max="8" width="11.1328125" style="2" bestFit="1" customWidth="1"/>
    <col min="9" max="9" width="44.3984375" style="1" customWidth="1"/>
    <col min="10" max="10" width="10.3984375" style="1" bestFit="1" customWidth="1"/>
    <col min="11" max="11" width="10.86328125" style="2" bestFit="1" customWidth="1"/>
    <col min="12" max="12" width="10.3984375" style="1" bestFit="1" customWidth="1"/>
    <col min="13" max="13" width="10.86328125" style="2" bestFit="1" customWidth="1"/>
    <col min="14" max="14" width="17.59765625" style="1" customWidth="1"/>
    <col min="15" max="16" width="7.59765625" style="1" customWidth="1"/>
    <col min="17" max="16384" width="9.1328125" style="1"/>
  </cols>
  <sheetData>
    <row r="1" spans="1:13" s="23" customFormat="1" ht="21" customHeight="1">
      <c r="A1" s="30" t="s">
        <v>26</v>
      </c>
      <c r="B1" s="30"/>
      <c r="C1" s="24"/>
      <c r="D1" s="24"/>
      <c r="E1" s="25"/>
      <c r="F1" s="24"/>
      <c r="G1" s="24"/>
      <c r="H1" s="24"/>
      <c r="I1" s="24"/>
      <c r="J1" s="24"/>
      <c r="K1" s="24"/>
      <c r="L1" s="24"/>
      <c r="M1" s="24"/>
    </row>
    <row r="2" spans="1:13" s="50" customFormat="1" ht="14.25" customHeight="1">
      <c r="A2" s="45" t="s">
        <v>25</v>
      </c>
      <c r="B2" s="45"/>
      <c r="C2" s="46" t="s">
        <v>30</v>
      </c>
      <c r="D2" s="47"/>
      <c r="E2" s="48"/>
      <c r="F2" s="47"/>
      <c r="G2" s="49"/>
      <c r="H2" s="49"/>
      <c r="I2" s="47"/>
      <c r="J2" s="47"/>
      <c r="K2" s="49"/>
      <c r="L2" s="47"/>
      <c r="M2" s="49"/>
    </row>
    <row r="3" spans="1:13" s="50" customFormat="1" ht="14.25" customHeight="1">
      <c r="A3" s="45" t="s">
        <v>28</v>
      </c>
      <c r="B3" s="45"/>
      <c r="C3" s="46" t="s">
        <v>53</v>
      </c>
      <c r="D3" s="47"/>
      <c r="E3" s="48"/>
      <c r="F3" s="47"/>
      <c r="G3" s="49"/>
      <c r="H3" s="49"/>
      <c r="I3" s="47"/>
      <c r="J3" s="47"/>
      <c r="K3" s="49"/>
      <c r="L3" s="47"/>
      <c r="M3" s="49"/>
    </row>
    <row r="4" spans="1:13" s="50" customFormat="1" ht="14.25" customHeight="1">
      <c r="A4" s="51" t="s">
        <v>24</v>
      </c>
      <c r="B4" s="51"/>
      <c r="C4" s="45" t="s">
        <v>31</v>
      </c>
      <c r="D4" s="47"/>
      <c r="E4" s="48"/>
      <c r="F4" s="47" t="s">
        <v>23</v>
      </c>
      <c r="G4" s="47" t="s">
        <v>29</v>
      </c>
      <c r="H4" s="49"/>
      <c r="I4" s="47"/>
      <c r="J4" s="47"/>
      <c r="K4" s="47"/>
      <c r="L4" s="47"/>
      <c r="M4" s="47"/>
    </row>
    <row r="5" spans="1:13" s="50" customFormat="1" ht="15.75" customHeight="1">
      <c r="A5" s="52" t="s">
        <v>22</v>
      </c>
      <c r="B5" s="52"/>
      <c r="C5" s="45" t="s">
        <v>52</v>
      </c>
      <c r="D5" s="47"/>
      <c r="E5" s="48"/>
      <c r="F5" s="47" t="s">
        <v>21</v>
      </c>
      <c r="G5" s="49" t="s">
        <v>32</v>
      </c>
      <c r="H5" s="49"/>
      <c r="I5" s="47"/>
      <c r="J5" s="47"/>
      <c r="K5" s="49"/>
      <c r="L5" s="47"/>
      <c r="M5" s="49"/>
    </row>
    <row r="6" spans="1:13" s="23" customFormat="1" ht="10.15">
      <c r="A6" s="29" t="s">
        <v>20</v>
      </c>
      <c r="B6" s="29"/>
      <c r="C6" s="55" t="s">
        <v>42</v>
      </c>
      <c r="D6" s="27"/>
      <c r="E6" s="28"/>
      <c r="F6" s="27" t="s">
        <v>19</v>
      </c>
      <c r="G6" s="26">
        <v>43764</v>
      </c>
      <c r="H6" s="24"/>
      <c r="I6" s="27"/>
      <c r="J6" s="27"/>
      <c r="K6" s="26"/>
      <c r="L6" s="27"/>
      <c r="M6" s="26"/>
    </row>
    <row r="7" spans="1:13" s="23" customFormat="1" ht="7.5" customHeight="1">
      <c r="A7" s="24"/>
      <c r="B7" s="24"/>
      <c r="C7" s="24"/>
      <c r="D7" s="24"/>
      <c r="E7" s="25"/>
      <c r="F7" s="24"/>
      <c r="G7" s="24"/>
      <c r="H7" s="24"/>
      <c r="I7" s="24"/>
      <c r="J7" s="24"/>
      <c r="K7" s="24"/>
      <c r="L7" s="24"/>
      <c r="M7" s="24"/>
    </row>
    <row r="8" spans="1:13" s="23" customFormat="1" ht="24.75" customHeight="1">
      <c r="A8" s="31" t="s">
        <v>18</v>
      </c>
      <c r="B8" s="31" t="s">
        <v>17</v>
      </c>
      <c r="C8" s="31" t="s">
        <v>16</v>
      </c>
      <c r="D8" s="31" t="s">
        <v>15</v>
      </c>
      <c r="E8" s="31" t="s">
        <v>14</v>
      </c>
      <c r="F8" s="31" t="s">
        <v>13</v>
      </c>
      <c r="G8" s="31" t="s">
        <v>12</v>
      </c>
      <c r="H8" s="31" t="s">
        <v>11</v>
      </c>
      <c r="I8" s="31" t="s">
        <v>10</v>
      </c>
      <c r="J8" s="31" t="s">
        <v>9</v>
      </c>
      <c r="K8" s="31" t="s">
        <v>8</v>
      </c>
      <c r="L8" s="31" t="s">
        <v>7</v>
      </c>
      <c r="M8" s="31" t="s">
        <v>6</v>
      </c>
    </row>
    <row r="9" spans="1:13" s="23" customFormat="1" ht="12.75" customHeight="1">
      <c r="A9" s="31">
        <v>1</v>
      </c>
      <c r="B9" s="31">
        <v>2</v>
      </c>
      <c r="C9" s="31">
        <v>3</v>
      </c>
      <c r="D9" s="31">
        <v>4</v>
      </c>
      <c r="E9" s="31">
        <v>5</v>
      </c>
      <c r="F9" s="31">
        <v>6</v>
      </c>
      <c r="G9" s="31">
        <v>7</v>
      </c>
      <c r="H9" s="31">
        <v>8</v>
      </c>
      <c r="I9" s="31">
        <v>9</v>
      </c>
      <c r="J9" s="31">
        <v>10</v>
      </c>
      <c r="K9" s="31">
        <v>11</v>
      </c>
      <c r="L9" s="31">
        <v>12</v>
      </c>
      <c r="M9" s="31">
        <v>13</v>
      </c>
    </row>
    <row r="10" spans="1:13" s="23" customFormat="1" ht="6.75" customHeight="1">
      <c r="A10" s="24"/>
      <c r="B10" s="24"/>
      <c r="C10" s="24"/>
      <c r="D10" s="24"/>
      <c r="E10" s="25"/>
      <c r="F10" s="24"/>
      <c r="G10" s="24"/>
      <c r="H10" s="24"/>
      <c r="I10" s="24"/>
      <c r="J10" s="24"/>
      <c r="K10" s="24"/>
      <c r="L10" s="24"/>
      <c r="M10" s="24"/>
    </row>
    <row r="11" spans="1:13" s="15" customFormat="1" ht="21" customHeight="1">
      <c r="A11" s="21"/>
      <c r="B11" s="21"/>
      <c r="C11" s="18"/>
      <c r="D11" s="18" t="s">
        <v>43</v>
      </c>
      <c r="E11" s="18"/>
      <c r="F11" s="17"/>
      <c r="G11" s="22"/>
      <c r="H11" s="19">
        <f>SUBTOTAL(9,H12:H23)</f>
        <v>5391865.6399999997</v>
      </c>
      <c r="I11" s="18"/>
      <c r="J11" s="17"/>
      <c r="K11" s="16">
        <f>SUBTOTAL(9,K12:K23)</f>
        <v>157.56803859999999</v>
      </c>
      <c r="L11" s="17"/>
      <c r="M11" s="16">
        <f>SUBTOTAL(9,M12:M23)</f>
        <v>0</v>
      </c>
    </row>
    <row r="12" spans="1:13" s="6" customFormat="1" ht="21.4" customHeight="1">
      <c r="A12" s="39">
        <f t="shared" ref="A12:A23" si="0">MAX(A11:A11)+1</f>
        <v>1</v>
      </c>
      <c r="B12" s="56" t="s">
        <v>3</v>
      </c>
      <c r="C12" s="40"/>
      <c r="D12" s="40" t="s">
        <v>37</v>
      </c>
      <c r="E12" s="41" t="s">
        <v>2</v>
      </c>
      <c r="F12" s="42">
        <f>SUM(F14*1.1)</f>
        <v>4180.3300000000008</v>
      </c>
      <c r="G12" s="43">
        <v>24.4</v>
      </c>
      <c r="H12" s="43">
        <f>ROUND(F12*G12,2)</f>
        <v>102000.05</v>
      </c>
      <c r="I12" s="44" t="s">
        <v>33</v>
      </c>
      <c r="J12" s="32">
        <v>0</v>
      </c>
      <c r="K12" s="13">
        <f t="shared" ref="K12:K23" si="1">J12*F12</f>
        <v>0</v>
      </c>
      <c r="L12" s="14">
        <v>0</v>
      </c>
      <c r="M12" s="13">
        <f t="shared" ref="M12:M23" si="2">L12*F12</f>
        <v>0</v>
      </c>
    </row>
    <row r="13" spans="1:13" s="6" customFormat="1" ht="30.4">
      <c r="A13" s="39">
        <f t="shared" si="0"/>
        <v>2</v>
      </c>
      <c r="B13" s="56" t="s">
        <v>4</v>
      </c>
      <c r="C13" s="40"/>
      <c r="D13" s="53" t="s">
        <v>45</v>
      </c>
      <c r="E13" s="41" t="s">
        <v>2</v>
      </c>
      <c r="F13" s="42">
        <f>SUM(F12)</f>
        <v>4180.3300000000008</v>
      </c>
      <c r="G13" s="43">
        <v>42</v>
      </c>
      <c r="H13" s="43">
        <f t="shared" ref="H13:H23" si="3">ROUND(F13*G13,2)</f>
        <v>175573.86</v>
      </c>
      <c r="I13" s="44" t="s">
        <v>33</v>
      </c>
      <c r="J13" s="32">
        <v>2.9999999999999997E-4</v>
      </c>
      <c r="K13" s="13">
        <f t="shared" si="1"/>
        <v>1.2540990000000001</v>
      </c>
      <c r="L13" s="14">
        <v>0</v>
      </c>
      <c r="M13" s="13">
        <f t="shared" si="2"/>
        <v>0</v>
      </c>
    </row>
    <row r="14" spans="1:13" s="6" customFormat="1" ht="20.25">
      <c r="A14" s="39">
        <f t="shared" si="0"/>
        <v>3</v>
      </c>
      <c r="B14" s="56" t="s">
        <v>3</v>
      </c>
      <c r="C14" s="40"/>
      <c r="D14" s="40" t="s">
        <v>51</v>
      </c>
      <c r="E14" s="41" t="s">
        <v>2</v>
      </c>
      <c r="F14" s="42">
        <v>3800.3</v>
      </c>
      <c r="G14" s="43">
        <v>24.4</v>
      </c>
      <c r="H14" s="43">
        <f t="shared" si="3"/>
        <v>92727.32</v>
      </c>
      <c r="I14" s="44" t="s">
        <v>27</v>
      </c>
      <c r="J14" s="32">
        <v>0</v>
      </c>
      <c r="K14" s="13">
        <f t="shared" si="1"/>
        <v>0</v>
      </c>
      <c r="L14" s="14">
        <v>0</v>
      </c>
      <c r="M14" s="13">
        <f t="shared" si="2"/>
        <v>0</v>
      </c>
    </row>
    <row r="15" spans="1:13" s="6" customFormat="1" ht="50.65">
      <c r="A15" s="39">
        <f t="shared" si="0"/>
        <v>4</v>
      </c>
      <c r="B15" s="56" t="s">
        <v>4</v>
      </c>
      <c r="C15" s="40"/>
      <c r="D15" s="53" t="s">
        <v>46</v>
      </c>
      <c r="E15" s="41" t="s">
        <v>2</v>
      </c>
      <c r="F15" s="42">
        <f>SUM(F14)</f>
        <v>3800.3</v>
      </c>
      <c r="G15" s="43">
        <v>158</v>
      </c>
      <c r="H15" s="43">
        <f t="shared" si="3"/>
        <v>600447.4</v>
      </c>
      <c r="I15" s="44" t="s">
        <v>27</v>
      </c>
      <c r="J15" s="32">
        <v>1E-3</v>
      </c>
      <c r="K15" s="13">
        <f t="shared" si="1"/>
        <v>3.8003000000000005</v>
      </c>
      <c r="L15" s="14">
        <v>0</v>
      </c>
      <c r="M15" s="13">
        <f t="shared" si="2"/>
        <v>0</v>
      </c>
    </row>
    <row r="16" spans="1:13" s="6" customFormat="1" ht="20.25">
      <c r="A16" s="39">
        <f t="shared" si="0"/>
        <v>5</v>
      </c>
      <c r="B16" s="56" t="s">
        <v>3</v>
      </c>
      <c r="C16" s="40"/>
      <c r="D16" s="40" t="s">
        <v>38</v>
      </c>
      <c r="E16" s="41" t="s">
        <v>2</v>
      </c>
      <c r="F16" s="42">
        <f>SUM(F12)</f>
        <v>4180.3300000000008</v>
      </c>
      <c r="G16" s="43">
        <v>24.4</v>
      </c>
      <c r="H16" s="43">
        <f t="shared" si="3"/>
        <v>102000.05</v>
      </c>
      <c r="I16" s="44" t="s">
        <v>33</v>
      </c>
      <c r="J16" s="32">
        <v>0</v>
      </c>
      <c r="K16" s="13">
        <f t="shared" si="1"/>
        <v>0</v>
      </c>
      <c r="L16" s="14">
        <v>0</v>
      </c>
      <c r="M16" s="13">
        <f t="shared" si="2"/>
        <v>0</v>
      </c>
    </row>
    <row r="17" spans="1:13" s="6" customFormat="1" ht="20.25">
      <c r="A17" s="39">
        <f t="shared" si="0"/>
        <v>6</v>
      </c>
      <c r="B17" s="56" t="s">
        <v>4</v>
      </c>
      <c r="C17" s="40"/>
      <c r="D17" s="53" t="s">
        <v>47</v>
      </c>
      <c r="E17" s="41" t="s">
        <v>2</v>
      </c>
      <c r="F17" s="42">
        <f>SUM(F16)</f>
        <v>4180.3300000000008</v>
      </c>
      <c r="G17" s="43">
        <v>29</v>
      </c>
      <c r="H17" s="43">
        <f t="shared" si="3"/>
        <v>121229.57</v>
      </c>
      <c r="I17" s="44" t="s">
        <v>33</v>
      </c>
      <c r="J17" s="32">
        <v>1.2E-4</v>
      </c>
      <c r="K17" s="13">
        <f t="shared" si="1"/>
        <v>0.50163960000000007</v>
      </c>
      <c r="L17" s="14">
        <v>0</v>
      </c>
      <c r="M17" s="13">
        <f t="shared" si="2"/>
        <v>0</v>
      </c>
    </row>
    <row r="18" spans="1:13" s="6" customFormat="1" ht="20.25">
      <c r="A18" s="39">
        <f t="shared" si="0"/>
        <v>7</v>
      </c>
      <c r="B18" s="56" t="s">
        <v>3</v>
      </c>
      <c r="C18" s="40"/>
      <c r="D18" s="40" t="s">
        <v>36</v>
      </c>
      <c r="E18" s="41" t="s">
        <v>2</v>
      </c>
      <c r="F18" s="42">
        <f>SUM(F14)</f>
        <v>3800.3</v>
      </c>
      <c r="G18" s="43">
        <v>24.4</v>
      </c>
      <c r="H18" s="43">
        <f t="shared" si="3"/>
        <v>92727.32</v>
      </c>
      <c r="I18" s="44" t="s">
        <v>27</v>
      </c>
      <c r="J18" s="32">
        <v>0</v>
      </c>
      <c r="K18" s="13">
        <f t="shared" si="1"/>
        <v>0</v>
      </c>
      <c r="L18" s="14">
        <v>0</v>
      </c>
      <c r="M18" s="13">
        <f t="shared" si="2"/>
        <v>0</v>
      </c>
    </row>
    <row r="19" spans="1:13" s="6" customFormat="1" ht="30.4">
      <c r="A19" s="39">
        <f t="shared" si="0"/>
        <v>8</v>
      </c>
      <c r="B19" s="56" t="s">
        <v>4</v>
      </c>
      <c r="C19" s="40"/>
      <c r="D19" s="53" t="s">
        <v>48</v>
      </c>
      <c r="E19" s="41" t="s">
        <v>2</v>
      </c>
      <c r="F19" s="42">
        <f>SUM(F18)</f>
        <v>3800.3</v>
      </c>
      <c r="G19" s="43">
        <v>237</v>
      </c>
      <c r="H19" s="43">
        <f t="shared" si="3"/>
        <v>900671.1</v>
      </c>
      <c r="I19" s="44" t="s">
        <v>27</v>
      </c>
      <c r="J19" s="32">
        <v>4.0000000000000001E-3</v>
      </c>
      <c r="K19" s="13">
        <f t="shared" si="1"/>
        <v>15.201200000000002</v>
      </c>
      <c r="L19" s="14">
        <v>0</v>
      </c>
      <c r="M19" s="13">
        <f t="shared" si="2"/>
        <v>0</v>
      </c>
    </row>
    <row r="20" spans="1:13" s="6" customFormat="1" ht="30.4">
      <c r="A20" s="39">
        <f t="shared" si="0"/>
        <v>9</v>
      </c>
      <c r="B20" s="56" t="s">
        <v>44</v>
      </c>
      <c r="C20" s="53" t="s">
        <v>35</v>
      </c>
      <c r="D20" s="53" t="s">
        <v>34</v>
      </c>
      <c r="E20" s="41" t="s">
        <v>2</v>
      </c>
      <c r="F20" s="42">
        <f>SUM(F14)</f>
        <v>3800.3</v>
      </c>
      <c r="G20" s="54">
        <v>7.52</v>
      </c>
      <c r="H20" s="43">
        <f t="shared" si="3"/>
        <v>28578.26</v>
      </c>
      <c r="I20" s="44" t="s">
        <v>27</v>
      </c>
      <c r="J20" s="32">
        <v>0</v>
      </c>
      <c r="K20" s="13">
        <f t="shared" si="1"/>
        <v>0</v>
      </c>
      <c r="L20" s="14">
        <v>0</v>
      </c>
      <c r="M20" s="13">
        <f t="shared" si="2"/>
        <v>0</v>
      </c>
    </row>
    <row r="21" spans="1:13" s="6" customFormat="1" ht="30.4">
      <c r="A21" s="39">
        <f t="shared" si="0"/>
        <v>10</v>
      </c>
      <c r="B21" s="56" t="s">
        <v>4</v>
      </c>
      <c r="C21" s="40"/>
      <c r="D21" s="53" t="s">
        <v>49</v>
      </c>
      <c r="E21" s="41" t="s">
        <v>5</v>
      </c>
      <c r="F21" s="42">
        <f>SUM(F14*0.03)</f>
        <v>114.009</v>
      </c>
      <c r="G21" s="54">
        <v>2690</v>
      </c>
      <c r="H21" s="43">
        <f t="shared" si="3"/>
        <v>306684.21000000002</v>
      </c>
      <c r="I21" s="44" t="s">
        <v>54</v>
      </c>
      <c r="J21" s="32">
        <v>0.7</v>
      </c>
      <c r="K21" s="13">
        <f t="shared" si="1"/>
        <v>79.806299999999993</v>
      </c>
      <c r="L21" s="14">
        <v>0</v>
      </c>
      <c r="M21" s="13">
        <f t="shared" si="2"/>
        <v>0</v>
      </c>
    </row>
    <row r="22" spans="1:13" s="6" customFormat="1" ht="40.5">
      <c r="A22" s="39">
        <f t="shared" si="0"/>
        <v>11</v>
      </c>
      <c r="B22" s="56" t="s">
        <v>3</v>
      </c>
      <c r="C22" s="53"/>
      <c r="D22" s="53" t="s">
        <v>55</v>
      </c>
      <c r="E22" s="41" t="s">
        <v>2</v>
      </c>
      <c r="F22" s="42">
        <f>SUM(F14)</f>
        <v>3800.3</v>
      </c>
      <c r="G22" s="43">
        <v>55</v>
      </c>
      <c r="H22" s="43">
        <f t="shared" si="3"/>
        <v>209016.5</v>
      </c>
      <c r="I22" s="44" t="s">
        <v>27</v>
      </c>
      <c r="J22" s="32">
        <v>0</v>
      </c>
      <c r="K22" s="13">
        <f t="shared" si="1"/>
        <v>0</v>
      </c>
      <c r="L22" s="14">
        <v>0</v>
      </c>
      <c r="M22" s="13">
        <f t="shared" si="2"/>
        <v>0</v>
      </c>
    </row>
    <row r="23" spans="1:13" s="6" customFormat="1" ht="60.75">
      <c r="A23" s="39">
        <f t="shared" si="0"/>
        <v>12</v>
      </c>
      <c r="B23" s="56" t="s">
        <v>4</v>
      </c>
      <c r="C23" s="40"/>
      <c r="D23" s="53" t="s">
        <v>50</v>
      </c>
      <c r="E23" s="41" t="s">
        <v>2</v>
      </c>
      <c r="F23" s="42">
        <f>SUM(F14)</f>
        <v>3800.3</v>
      </c>
      <c r="G23" s="43">
        <v>700</v>
      </c>
      <c r="H23" s="43">
        <f t="shared" si="3"/>
        <v>2660210</v>
      </c>
      <c r="I23" s="44" t="s">
        <v>27</v>
      </c>
      <c r="J23" s="32">
        <v>1.4999999999999999E-2</v>
      </c>
      <c r="K23" s="13">
        <f t="shared" si="1"/>
        <v>57.0045</v>
      </c>
      <c r="L23" s="14">
        <v>0</v>
      </c>
      <c r="M23" s="13">
        <f t="shared" si="2"/>
        <v>0</v>
      </c>
    </row>
    <row r="24" spans="1:13" s="15" customFormat="1" ht="21" customHeight="1">
      <c r="A24" s="21"/>
      <c r="B24" s="21"/>
      <c r="C24" s="18"/>
      <c r="D24" s="18" t="s">
        <v>39</v>
      </c>
      <c r="E24" s="18"/>
      <c r="F24" s="17"/>
      <c r="G24" s="20"/>
      <c r="H24" s="19">
        <f>SUBTOTAL(9,H25:H25)</f>
        <v>120539.55</v>
      </c>
      <c r="I24" s="18"/>
      <c r="J24" s="17"/>
      <c r="K24" s="16">
        <f>SUBTOTAL(9,K25:K25)</f>
        <v>0</v>
      </c>
      <c r="L24" s="17"/>
      <c r="M24" s="16">
        <f>SUBTOTAL(9,M25:M25)</f>
        <v>0</v>
      </c>
    </row>
    <row r="25" spans="1:13" s="6" customFormat="1" ht="20.25">
      <c r="A25" s="33">
        <f>MAX(A24:A24)+1</f>
        <v>1</v>
      </c>
      <c r="B25" s="56" t="s">
        <v>44</v>
      </c>
      <c r="C25" s="34" t="s">
        <v>41</v>
      </c>
      <c r="D25" s="34" t="s">
        <v>40</v>
      </c>
      <c r="E25" s="35" t="s">
        <v>1</v>
      </c>
      <c r="F25" s="36">
        <f>K27</f>
        <v>157.56803859999999</v>
      </c>
      <c r="G25" s="37">
        <v>765</v>
      </c>
      <c r="H25" s="43">
        <f>ROUND(F25*G25,2)</f>
        <v>120539.55</v>
      </c>
      <c r="I25" s="38"/>
      <c r="J25" s="32"/>
      <c r="K25" s="13"/>
      <c r="L25" s="14"/>
      <c r="M25" s="13"/>
    </row>
    <row r="26" spans="1:13" s="12" customFormat="1">
      <c r="A26" s="8"/>
      <c r="B26" s="8"/>
      <c r="C26" s="11"/>
      <c r="D26" s="11"/>
      <c r="E26" s="10"/>
      <c r="F26" s="8"/>
      <c r="G26" s="8"/>
      <c r="H26" s="9"/>
      <c r="J26" s="8"/>
      <c r="K26" s="7"/>
      <c r="L26" s="8"/>
      <c r="M26" s="7"/>
    </row>
    <row r="27" spans="1:13" s="6" customFormat="1" ht="10.15">
      <c r="A27" s="8"/>
      <c r="B27" s="8"/>
      <c r="C27" s="11"/>
      <c r="D27" s="11" t="s">
        <v>0</v>
      </c>
      <c r="E27" s="10"/>
      <c r="F27" s="8"/>
      <c r="G27" s="9"/>
      <c r="H27" s="9">
        <f>SUBTOTAL(9,H10:H26)</f>
        <v>5512405.1899999995</v>
      </c>
      <c r="J27" s="8"/>
      <c r="K27" s="7">
        <f>SUBTOTAL(9,K10:K26)</f>
        <v>157.56803859999999</v>
      </c>
      <c r="L27" s="8"/>
      <c r="M27" s="7">
        <f>SUBTOTAL(9,M10:M26)</f>
        <v>0</v>
      </c>
    </row>
    <row r="28" spans="1:13" s="4" customFormat="1">
      <c r="D28" s="5"/>
      <c r="E28" s="5"/>
      <c r="F28" s="5"/>
      <c r="G28" s="3"/>
      <c r="H28" s="3"/>
      <c r="J28" s="5"/>
      <c r="K28" s="3"/>
      <c r="L28" s="5"/>
      <c r="M28" s="3"/>
    </row>
    <row r="29" spans="1:13" s="4" customFormat="1">
      <c r="G29" s="3"/>
      <c r="H29" s="3"/>
      <c r="K29" s="3"/>
      <c r="M29" s="3"/>
    </row>
    <row r="30" spans="1:13" s="4" customFormat="1">
      <c r="G30" s="3"/>
      <c r="H30" s="3"/>
      <c r="K30" s="3"/>
      <c r="M30" s="3"/>
    </row>
    <row r="31" spans="1:13" s="4" customFormat="1">
      <c r="G31" s="3"/>
      <c r="H31" s="3"/>
      <c r="K31" s="3"/>
      <c r="M31" s="3"/>
    </row>
    <row r="32" spans="1:13" s="4" customFormat="1">
      <c r="G32" s="3"/>
      <c r="H32" s="3"/>
      <c r="K32" s="3"/>
      <c r="M32" s="3"/>
    </row>
    <row r="33" spans="7:13" s="4" customFormat="1">
      <c r="G33" s="3"/>
      <c r="H33" s="3"/>
      <c r="K33" s="3"/>
      <c r="M33" s="3"/>
    </row>
    <row r="34" spans="7:13" s="4" customFormat="1">
      <c r="G34" s="3"/>
      <c r="H34" s="3"/>
      <c r="K34" s="3"/>
      <c r="M34" s="3"/>
    </row>
    <row r="35" spans="7:13" s="4" customFormat="1">
      <c r="G35" s="3"/>
      <c r="H35" s="3"/>
      <c r="K35" s="3"/>
      <c r="M35" s="3"/>
    </row>
    <row r="36" spans="7:13" s="4" customFormat="1">
      <c r="G36" s="3"/>
      <c r="H36" s="3"/>
      <c r="K36" s="3"/>
      <c r="M36" s="3"/>
    </row>
    <row r="37" spans="7:13" s="4" customFormat="1">
      <c r="G37" s="3"/>
      <c r="H37" s="3"/>
      <c r="K37" s="3"/>
      <c r="M37" s="3"/>
    </row>
    <row r="38" spans="7:13" s="4" customFormat="1">
      <c r="G38" s="3"/>
      <c r="H38" s="3"/>
      <c r="K38" s="3"/>
      <c r="M38" s="3"/>
    </row>
    <row r="39" spans="7:13" s="4" customFormat="1">
      <c r="G39" s="3"/>
      <c r="H39" s="3"/>
      <c r="K39" s="3"/>
      <c r="M39" s="3"/>
    </row>
    <row r="40" spans="7:13" s="4" customFormat="1">
      <c r="G40" s="3"/>
      <c r="H40" s="3"/>
      <c r="K40" s="3"/>
      <c r="M40" s="3"/>
    </row>
    <row r="41" spans="7:13" s="4" customFormat="1">
      <c r="G41" s="3"/>
      <c r="H41" s="3"/>
      <c r="K41" s="3"/>
      <c r="M41" s="3"/>
    </row>
    <row r="42" spans="7:13" s="4" customFormat="1">
      <c r="G42" s="3"/>
      <c r="H42" s="3"/>
      <c r="K42" s="3"/>
      <c r="M42" s="3"/>
    </row>
    <row r="43" spans="7:13" s="4" customFormat="1">
      <c r="G43" s="3"/>
      <c r="H43" s="3"/>
      <c r="K43" s="3"/>
      <c r="M43" s="3"/>
    </row>
    <row r="44" spans="7:13" s="4" customFormat="1">
      <c r="G44" s="3"/>
      <c r="H44" s="3"/>
      <c r="K44" s="3"/>
      <c r="M44" s="3"/>
    </row>
    <row r="45" spans="7:13" s="4" customFormat="1">
      <c r="G45" s="3"/>
      <c r="H45" s="3"/>
      <c r="K45" s="3"/>
      <c r="M45" s="3"/>
    </row>
    <row r="46" spans="7:13" s="4" customFormat="1">
      <c r="G46" s="3"/>
      <c r="H46" s="3"/>
      <c r="K46" s="3"/>
      <c r="M46" s="3"/>
    </row>
    <row r="47" spans="7:13" s="4" customFormat="1">
      <c r="G47" s="3"/>
      <c r="H47" s="3"/>
      <c r="K47" s="3"/>
      <c r="M47" s="3"/>
    </row>
    <row r="48" spans="7:13" s="4" customFormat="1">
      <c r="G48" s="3"/>
      <c r="H48" s="3"/>
      <c r="K48" s="3"/>
      <c r="M48" s="3"/>
    </row>
    <row r="49" spans="7:13" s="4" customFormat="1">
      <c r="G49" s="3"/>
      <c r="H49" s="3"/>
      <c r="K49" s="3"/>
      <c r="M49" s="3"/>
    </row>
    <row r="50" spans="7:13" s="4" customFormat="1">
      <c r="G50" s="3"/>
      <c r="H50" s="3"/>
      <c r="K50" s="3"/>
      <c r="M50" s="3"/>
    </row>
    <row r="51" spans="7:13" s="4" customFormat="1">
      <c r="G51" s="3"/>
      <c r="H51" s="3"/>
      <c r="K51" s="3"/>
      <c r="M51" s="3"/>
    </row>
    <row r="52" spans="7:13" s="4" customFormat="1">
      <c r="G52" s="3"/>
      <c r="H52" s="3"/>
      <c r="K52" s="3"/>
      <c r="M52" s="3"/>
    </row>
    <row r="53" spans="7:13" s="4" customFormat="1">
      <c r="G53" s="3"/>
      <c r="H53" s="3"/>
      <c r="K53" s="3"/>
      <c r="M53" s="3"/>
    </row>
    <row r="54" spans="7:13" s="4" customFormat="1">
      <c r="G54" s="3"/>
      <c r="H54" s="3"/>
      <c r="K54" s="3"/>
      <c r="M54" s="3"/>
    </row>
    <row r="55" spans="7:13" s="4" customFormat="1">
      <c r="G55" s="3"/>
      <c r="H55" s="3"/>
      <c r="K55" s="3"/>
      <c r="M55" s="3"/>
    </row>
    <row r="56" spans="7:13" s="4" customFormat="1">
      <c r="G56" s="3"/>
      <c r="H56" s="3"/>
      <c r="K56" s="3"/>
      <c r="M56" s="3"/>
    </row>
    <row r="57" spans="7:13" s="4" customFormat="1">
      <c r="G57" s="3"/>
      <c r="H57" s="3"/>
      <c r="K57" s="3"/>
      <c r="M57" s="3"/>
    </row>
    <row r="58" spans="7:13" s="4" customFormat="1">
      <c r="G58" s="3"/>
      <c r="H58" s="3"/>
      <c r="K58" s="3"/>
      <c r="M58" s="3"/>
    </row>
    <row r="59" spans="7:13" s="4" customFormat="1">
      <c r="G59" s="3"/>
      <c r="H59" s="3"/>
      <c r="K59" s="3"/>
      <c r="M59" s="3"/>
    </row>
    <row r="60" spans="7:13" s="4" customFormat="1">
      <c r="G60" s="3"/>
      <c r="H60" s="3"/>
      <c r="K60" s="3"/>
      <c r="M60" s="3"/>
    </row>
    <row r="61" spans="7:13" s="4" customFormat="1">
      <c r="G61" s="3"/>
      <c r="H61" s="3"/>
      <c r="K61" s="3"/>
      <c r="M61" s="3"/>
    </row>
    <row r="62" spans="7:13" s="4" customFormat="1">
      <c r="G62" s="3"/>
      <c r="H62" s="3"/>
      <c r="K62" s="3"/>
      <c r="M62" s="3"/>
    </row>
    <row r="63" spans="7:13" s="4" customFormat="1">
      <c r="G63" s="3"/>
      <c r="H63" s="3"/>
      <c r="K63" s="3"/>
      <c r="M63" s="3"/>
    </row>
    <row r="64" spans="7:13" s="4" customFormat="1">
      <c r="G64" s="3"/>
      <c r="H64" s="3"/>
      <c r="K64" s="3"/>
      <c r="M64" s="3"/>
    </row>
    <row r="65" spans="7:13" s="4" customFormat="1">
      <c r="G65" s="3"/>
      <c r="H65" s="3"/>
      <c r="K65" s="3"/>
      <c r="M65" s="3"/>
    </row>
    <row r="66" spans="7:13" s="4" customFormat="1">
      <c r="G66" s="3"/>
      <c r="H66" s="3"/>
      <c r="K66" s="3"/>
      <c r="M66" s="3"/>
    </row>
    <row r="67" spans="7:13" s="4" customFormat="1">
      <c r="G67" s="3"/>
      <c r="H67" s="3"/>
      <c r="K67" s="3"/>
      <c r="M67" s="3"/>
    </row>
    <row r="68" spans="7:13" s="4" customFormat="1">
      <c r="G68" s="3"/>
      <c r="H68" s="3"/>
      <c r="K68" s="3"/>
      <c r="M68" s="3"/>
    </row>
    <row r="69" spans="7:13" s="4" customFormat="1">
      <c r="G69" s="3"/>
      <c r="H69" s="3"/>
      <c r="K69" s="3"/>
      <c r="M69" s="3"/>
    </row>
    <row r="70" spans="7:13" s="4" customFormat="1">
      <c r="G70" s="3"/>
      <c r="H70" s="3"/>
      <c r="K70" s="3"/>
      <c r="M70" s="3"/>
    </row>
    <row r="71" spans="7:13" s="4" customFormat="1">
      <c r="G71" s="3"/>
      <c r="H71" s="3"/>
      <c r="K71" s="3"/>
      <c r="M71" s="3"/>
    </row>
    <row r="72" spans="7:13" s="4" customFormat="1">
      <c r="G72" s="3"/>
      <c r="H72" s="3"/>
      <c r="K72" s="3"/>
      <c r="M72" s="3"/>
    </row>
    <row r="73" spans="7:13" s="4" customFormat="1">
      <c r="G73" s="3"/>
      <c r="H73" s="3"/>
      <c r="K73" s="3"/>
      <c r="M73" s="3"/>
    </row>
    <row r="74" spans="7:13" s="4" customFormat="1">
      <c r="G74" s="3"/>
      <c r="H74" s="3"/>
      <c r="K74" s="3"/>
      <c r="M74" s="3"/>
    </row>
    <row r="75" spans="7:13" s="4" customFormat="1">
      <c r="G75" s="3"/>
      <c r="H75" s="3"/>
      <c r="K75" s="3"/>
      <c r="M75" s="3"/>
    </row>
    <row r="76" spans="7:13" s="4" customFormat="1">
      <c r="G76" s="3"/>
      <c r="H76" s="3"/>
      <c r="K76" s="3"/>
      <c r="M76" s="3"/>
    </row>
    <row r="77" spans="7:13" s="4" customFormat="1">
      <c r="G77" s="3"/>
      <c r="H77" s="3"/>
      <c r="K77" s="3"/>
      <c r="M77" s="3"/>
    </row>
    <row r="78" spans="7:13" s="4" customFormat="1">
      <c r="G78" s="3"/>
      <c r="H78" s="3"/>
      <c r="K78" s="3"/>
      <c r="M78" s="3"/>
    </row>
    <row r="79" spans="7:13" s="4" customFormat="1">
      <c r="G79" s="3"/>
      <c r="H79" s="3"/>
      <c r="K79" s="3"/>
      <c r="M79" s="3"/>
    </row>
    <row r="80" spans="7:13" s="4" customFormat="1">
      <c r="G80" s="3"/>
      <c r="H80" s="3"/>
      <c r="K80" s="3"/>
      <c r="M80" s="3"/>
    </row>
    <row r="81" spans="7:13" s="4" customFormat="1">
      <c r="G81" s="3"/>
      <c r="H81" s="3"/>
      <c r="K81" s="3"/>
      <c r="M81" s="3"/>
    </row>
    <row r="82" spans="7:13" s="4" customFormat="1">
      <c r="G82" s="3"/>
      <c r="H82" s="3"/>
      <c r="K82" s="3"/>
      <c r="M82" s="3"/>
    </row>
    <row r="83" spans="7:13" s="4" customFormat="1">
      <c r="G83" s="3"/>
      <c r="H83" s="3"/>
      <c r="K83" s="3"/>
      <c r="M83" s="3"/>
    </row>
    <row r="84" spans="7:13" s="4" customFormat="1">
      <c r="G84" s="3"/>
      <c r="H84" s="3"/>
      <c r="K84" s="3"/>
      <c r="M84" s="3"/>
    </row>
    <row r="85" spans="7:13" s="4" customFormat="1">
      <c r="G85" s="3"/>
      <c r="H85" s="3"/>
      <c r="K85" s="3"/>
      <c r="M85" s="3"/>
    </row>
    <row r="86" spans="7:13" s="4" customFormat="1">
      <c r="G86" s="3"/>
      <c r="H86" s="3"/>
      <c r="K86" s="3"/>
      <c r="M86" s="3"/>
    </row>
    <row r="87" spans="7:13" s="4" customFormat="1">
      <c r="G87" s="3"/>
      <c r="H87" s="3"/>
      <c r="K87" s="3"/>
      <c r="M87" s="3"/>
    </row>
    <row r="88" spans="7:13" s="4" customFormat="1">
      <c r="G88" s="3"/>
      <c r="H88" s="3"/>
      <c r="K88" s="3"/>
      <c r="M88" s="3"/>
    </row>
    <row r="89" spans="7:13" s="4" customFormat="1">
      <c r="G89" s="3"/>
      <c r="H89" s="3"/>
      <c r="K89" s="3"/>
      <c r="M89" s="3"/>
    </row>
    <row r="90" spans="7:13" s="4" customFormat="1">
      <c r="G90" s="3"/>
      <c r="H90" s="3"/>
      <c r="K90" s="3"/>
      <c r="M90" s="3"/>
    </row>
    <row r="91" spans="7:13" s="4" customFormat="1">
      <c r="G91" s="3"/>
      <c r="H91" s="3"/>
      <c r="K91" s="3"/>
      <c r="M91" s="3"/>
    </row>
    <row r="92" spans="7:13" s="4" customFormat="1">
      <c r="G92" s="3"/>
      <c r="H92" s="3"/>
      <c r="K92" s="3"/>
      <c r="M92" s="3"/>
    </row>
    <row r="93" spans="7:13" s="4" customFormat="1">
      <c r="G93" s="3"/>
      <c r="H93" s="3"/>
      <c r="K93" s="3"/>
      <c r="M93" s="3"/>
    </row>
    <row r="94" spans="7:13" s="4" customFormat="1">
      <c r="G94" s="3"/>
      <c r="H94" s="3"/>
      <c r="K94" s="3"/>
      <c r="M94" s="3"/>
    </row>
    <row r="95" spans="7:13" s="4" customFormat="1">
      <c r="G95" s="3"/>
      <c r="H95" s="3"/>
      <c r="K95" s="3"/>
      <c r="M95" s="3"/>
    </row>
    <row r="96" spans="7:13" s="4" customFormat="1">
      <c r="G96" s="3"/>
      <c r="H96" s="3"/>
      <c r="K96" s="3"/>
      <c r="M96" s="3"/>
    </row>
    <row r="97" spans="7:13" s="4" customFormat="1">
      <c r="G97" s="3"/>
      <c r="H97" s="3"/>
      <c r="K97" s="3"/>
      <c r="M97" s="3"/>
    </row>
    <row r="98" spans="7:13" s="4" customFormat="1">
      <c r="G98" s="3"/>
      <c r="H98" s="3"/>
      <c r="K98" s="3"/>
      <c r="M98" s="3"/>
    </row>
    <row r="99" spans="7:13" s="4" customFormat="1">
      <c r="G99" s="3"/>
      <c r="H99" s="3"/>
      <c r="K99" s="3"/>
      <c r="M99" s="3"/>
    </row>
    <row r="100" spans="7:13" s="4" customFormat="1">
      <c r="G100" s="3"/>
      <c r="H100" s="3"/>
      <c r="K100" s="3"/>
      <c r="M100" s="3"/>
    </row>
    <row r="101" spans="7:13" s="4" customFormat="1">
      <c r="G101" s="3"/>
      <c r="H101" s="3"/>
      <c r="K101" s="3"/>
      <c r="M101" s="3"/>
    </row>
    <row r="102" spans="7:13" s="4" customFormat="1">
      <c r="G102" s="3"/>
      <c r="H102" s="3"/>
      <c r="K102" s="3"/>
      <c r="M102" s="3"/>
    </row>
    <row r="103" spans="7:13" s="4" customFormat="1">
      <c r="G103" s="3"/>
      <c r="H103" s="3"/>
      <c r="K103" s="3"/>
      <c r="M103" s="3"/>
    </row>
    <row r="104" spans="7:13" s="4" customFormat="1">
      <c r="G104" s="3"/>
      <c r="H104" s="3"/>
      <c r="K104" s="3"/>
      <c r="M104" s="3"/>
    </row>
    <row r="105" spans="7:13" s="4" customFormat="1">
      <c r="G105" s="3"/>
      <c r="H105" s="3"/>
      <c r="K105" s="3"/>
      <c r="M105" s="3"/>
    </row>
    <row r="106" spans="7:13" s="4" customFormat="1">
      <c r="G106" s="3"/>
      <c r="H106" s="3"/>
      <c r="K106" s="3"/>
      <c r="M106" s="3"/>
    </row>
    <row r="107" spans="7:13" s="4" customFormat="1">
      <c r="G107" s="3"/>
      <c r="H107" s="3"/>
      <c r="K107" s="3"/>
      <c r="M107" s="3"/>
    </row>
    <row r="108" spans="7:13" s="4" customFormat="1">
      <c r="G108" s="3"/>
      <c r="H108" s="3"/>
      <c r="K108" s="3"/>
      <c r="M108" s="3"/>
    </row>
    <row r="109" spans="7:13" s="4" customFormat="1">
      <c r="G109" s="3"/>
      <c r="H109" s="3"/>
      <c r="K109" s="3"/>
      <c r="M109" s="3"/>
    </row>
    <row r="110" spans="7:13" s="4" customFormat="1">
      <c r="G110" s="3"/>
      <c r="H110" s="3"/>
      <c r="K110" s="3"/>
      <c r="M110" s="3"/>
    </row>
    <row r="111" spans="7:13" s="4" customFormat="1">
      <c r="G111" s="3"/>
      <c r="H111" s="3"/>
      <c r="K111" s="3"/>
      <c r="M111" s="3"/>
    </row>
    <row r="112" spans="7:13" s="4" customFormat="1">
      <c r="G112" s="3"/>
      <c r="H112" s="3"/>
      <c r="K112" s="3"/>
      <c r="M112" s="3"/>
    </row>
    <row r="113" spans="7:13" s="4" customFormat="1">
      <c r="G113" s="3"/>
      <c r="H113" s="3"/>
      <c r="K113" s="3"/>
      <c r="M113" s="3"/>
    </row>
    <row r="114" spans="7:13" s="4" customFormat="1">
      <c r="G114" s="3"/>
      <c r="H114" s="3"/>
      <c r="K114" s="3"/>
      <c r="M114" s="3"/>
    </row>
    <row r="115" spans="7:13" s="4" customFormat="1">
      <c r="G115" s="3"/>
      <c r="H115" s="3"/>
      <c r="K115" s="3"/>
      <c r="M115" s="3"/>
    </row>
    <row r="116" spans="7:13" s="4" customFormat="1">
      <c r="G116" s="3"/>
      <c r="H116" s="3"/>
      <c r="K116" s="3"/>
      <c r="M116" s="3"/>
    </row>
    <row r="117" spans="7:13" s="4" customFormat="1">
      <c r="G117" s="3"/>
      <c r="H117" s="3"/>
      <c r="K117" s="3"/>
      <c r="M117" s="3"/>
    </row>
    <row r="118" spans="7:13" s="4" customFormat="1">
      <c r="G118" s="3"/>
      <c r="H118" s="3"/>
      <c r="K118" s="3"/>
      <c r="M118" s="3"/>
    </row>
    <row r="119" spans="7:13" s="4" customFormat="1">
      <c r="G119" s="3"/>
      <c r="H119" s="3"/>
      <c r="K119" s="3"/>
      <c r="M119" s="3"/>
    </row>
    <row r="120" spans="7:13" s="4" customFormat="1">
      <c r="G120" s="3"/>
      <c r="H120" s="3"/>
      <c r="K120" s="3"/>
      <c r="M120" s="3"/>
    </row>
    <row r="121" spans="7:13" s="4" customFormat="1">
      <c r="G121" s="3"/>
      <c r="H121" s="3"/>
      <c r="K121" s="3"/>
      <c r="M121" s="3"/>
    </row>
    <row r="122" spans="7:13" s="4" customFormat="1">
      <c r="G122" s="3"/>
      <c r="H122" s="3"/>
      <c r="K122" s="3"/>
      <c r="M122" s="3"/>
    </row>
    <row r="123" spans="7:13" s="4" customFormat="1">
      <c r="G123" s="3"/>
      <c r="H123" s="3"/>
      <c r="K123" s="3"/>
      <c r="M123" s="3"/>
    </row>
    <row r="124" spans="7:13" s="4" customFormat="1">
      <c r="G124" s="3"/>
      <c r="H124" s="3"/>
      <c r="K124" s="3"/>
      <c r="M124" s="3"/>
    </row>
    <row r="125" spans="7:13" s="4" customFormat="1">
      <c r="G125" s="3"/>
      <c r="H125" s="3"/>
      <c r="K125" s="3"/>
      <c r="M125" s="3"/>
    </row>
    <row r="126" spans="7:13" s="4" customFormat="1">
      <c r="G126" s="3"/>
      <c r="H126" s="3"/>
      <c r="K126" s="3"/>
      <c r="M126" s="3"/>
    </row>
    <row r="127" spans="7:13" s="4" customFormat="1">
      <c r="G127" s="3"/>
      <c r="H127" s="3"/>
      <c r="K127" s="3"/>
      <c r="M127" s="3"/>
    </row>
    <row r="128" spans="7:13" s="4" customFormat="1">
      <c r="G128" s="3"/>
      <c r="H128" s="3"/>
      <c r="K128" s="3"/>
      <c r="M128" s="3"/>
    </row>
    <row r="129" spans="7:13" s="4" customFormat="1">
      <c r="G129" s="3"/>
      <c r="H129" s="3"/>
      <c r="K129" s="3"/>
      <c r="M129" s="3"/>
    </row>
    <row r="130" spans="7:13" s="4" customFormat="1">
      <c r="G130" s="3"/>
      <c r="H130" s="3"/>
      <c r="K130" s="3"/>
      <c r="M130" s="3"/>
    </row>
    <row r="131" spans="7:13" s="4" customFormat="1">
      <c r="G131" s="3"/>
      <c r="H131" s="3"/>
      <c r="K131" s="3"/>
      <c r="M131" s="3"/>
    </row>
    <row r="132" spans="7:13" s="4" customFormat="1">
      <c r="G132" s="3"/>
      <c r="H132" s="3"/>
      <c r="K132" s="3"/>
      <c r="M132" s="3"/>
    </row>
    <row r="133" spans="7:13" s="4" customFormat="1">
      <c r="G133" s="3"/>
      <c r="H133" s="3"/>
      <c r="K133" s="3"/>
      <c r="M133" s="3"/>
    </row>
    <row r="134" spans="7:13" s="4" customFormat="1">
      <c r="G134" s="3"/>
      <c r="H134" s="3"/>
      <c r="K134" s="3"/>
      <c r="M134" s="3"/>
    </row>
    <row r="135" spans="7:13" s="4" customFormat="1">
      <c r="G135" s="3"/>
      <c r="H135" s="3"/>
      <c r="K135" s="3"/>
      <c r="M135" s="3"/>
    </row>
    <row r="136" spans="7:13" s="4" customFormat="1">
      <c r="G136" s="3"/>
      <c r="H136" s="3"/>
      <c r="K136" s="3"/>
      <c r="M136" s="3"/>
    </row>
    <row r="137" spans="7:13" s="4" customFormat="1">
      <c r="G137" s="3"/>
      <c r="H137" s="3"/>
      <c r="K137" s="3"/>
      <c r="M137" s="3"/>
    </row>
    <row r="138" spans="7:13" s="4" customFormat="1">
      <c r="G138" s="3"/>
      <c r="H138" s="3"/>
      <c r="K138" s="3"/>
      <c r="M138" s="3"/>
    </row>
    <row r="139" spans="7:13" s="4" customFormat="1">
      <c r="G139" s="3"/>
      <c r="H139" s="3"/>
      <c r="K139" s="3"/>
      <c r="M139" s="3"/>
    </row>
    <row r="140" spans="7:13" s="4" customFormat="1">
      <c r="G140" s="3"/>
      <c r="H140" s="3"/>
      <c r="K140" s="3"/>
      <c r="M140" s="3"/>
    </row>
    <row r="141" spans="7:13" s="4" customFormat="1">
      <c r="G141" s="3"/>
      <c r="H141" s="3"/>
      <c r="K141" s="3"/>
      <c r="M141" s="3"/>
    </row>
    <row r="142" spans="7:13" s="4" customFormat="1">
      <c r="G142" s="3"/>
      <c r="H142" s="3"/>
      <c r="K142" s="3"/>
      <c r="M142" s="3"/>
    </row>
    <row r="143" spans="7:13" s="4" customFormat="1">
      <c r="G143" s="3"/>
      <c r="H143" s="3"/>
      <c r="K143" s="3"/>
      <c r="M143" s="3"/>
    </row>
    <row r="144" spans="7:13" s="4" customFormat="1">
      <c r="G144" s="3"/>
      <c r="H144" s="3"/>
      <c r="K144" s="3"/>
      <c r="M144" s="3"/>
    </row>
    <row r="145" spans="1:13" s="4" customFormat="1">
      <c r="G145" s="3"/>
      <c r="H145" s="3"/>
      <c r="K145" s="3"/>
      <c r="M145" s="3"/>
    </row>
    <row r="146" spans="1:13" s="4" customFormat="1">
      <c r="G146" s="3"/>
      <c r="H146" s="3"/>
      <c r="K146" s="3"/>
      <c r="M146" s="3"/>
    </row>
    <row r="147" spans="1:13" s="4" customFormat="1">
      <c r="G147" s="3"/>
      <c r="H147" s="3"/>
      <c r="K147" s="3"/>
      <c r="M147" s="3"/>
    </row>
    <row r="148" spans="1:13" s="4" customFormat="1">
      <c r="G148" s="3"/>
      <c r="H148" s="3"/>
      <c r="K148" s="3"/>
      <c r="M148" s="3"/>
    </row>
    <row r="149" spans="1:13" s="4" customFormat="1">
      <c r="G149" s="3"/>
      <c r="H149" s="3"/>
      <c r="K149" s="3"/>
      <c r="M149" s="3"/>
    </row>
    <row r="150" spans="1:13" s="4" customFormat="1">
      <c r="G150" s="3"/>
      <c r="H150" s="3"/>
      <c r="K150" s="3"/>
      <c r="M150" s="3"/>
    </row>
    <row r="151" spans="1:13" s="4" customFormat="1">
      <c r="G151" s="3"/>
      <c r="H151" s="3"/>
      <c r="K151" s="3"/>
      <c r="M151" s="3"/>
    </row>
    <row r="152" spans="1:13" s="4" customFormat="1">
      <c r="G152" s="3"/>
      <c r="H152" s="3"/>
      <c r="K152" s="3"/>
      <c r="M152" s="3"/>
    </row>
    <row r="153" spans="1:13" s="4" customFormat="1">
      <c r="G153" s="3"/>
      <c r="H153" s="3"/>
      <c r="K153" s="3"/>
      <c r="M153" s="3"/>
    </row>
    <row r="154" spans="1:13" s="4" customFormat="1">
      <c r="G154" s="3"/>
      <c r="H154" s="3"/>
      <c r="K154" s="3"/>
      <c r="M154" s="3"/>
    </row>
    <row r="155" spans="1:13" s="4" customFormat="1">
      <c r="G155" s="3"/>
      <c r="H155" s="3"/>
      <c r="K155" s="3"/>
      <c r="M155" s="3"/>
    </row>
    <row r="156" spans="1:13" s="4" customFormat="1">
      <c r="G156" s="3"/>
      <c r="H156" s="3"/>
      <c r="K156" s="3"/>
      <c r="M156" s="3"/>
    </row>
    <row r="157" spans="1:13" s="4" customFormat="1">
      <c r="G157" s="3"/>
      <c r="H157" s="3"/>
      <c r="K157" s="3"/>
      <c r="M157" s="3"/>
    </row>
    <row r="158" spans="1:13" s="4" customFormat="1">
      <c r="G158" s="3"/>
      <c r="H158" s="3"/>
      <c r="K158" s="3"/>
      <c r="M158" s="3"/>
    </row>
    <row r="159" spans="1:13">
      <c r="A159" s="4"/>
      <c r="B159" s="4"/>
      <c r="C159" s="4"/>
      <c r="D159" s="4"/>
      <c r="E159" s="4"/>
      <c r="F159" s="4"/>
      <c r="G159" s="3"/>
      <c r="H159" s="3"/>
      <c r="J159" s="4"/>
      <c r="K159" s="3"/>
      <c r="L159" s="4"/>
      <c r="M159" s="3"/>
    </row>
  </sheetData>
  <printOptions horizontalCentered="1"/>
  <pageMargins left="0.78740157480314965" right="0.59055118110236227" top="0.98425196850393704" bottom="0.74803149606299213" header="0.51181102362204722" footer="0.31496062992125984"/>
  <pageSetup paperSize="9" scale="70" fitToHeight="160" orientation="landscape" r:id="rId1"/>
  <headerFooter alignWithMargins="0">
    <oddFooter>&amp;C&amp;8Strana &amp;P z &amp;N&amp;R&amp;8&amp;A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SO(PS) OUT 28 Sadové úpravy</vt:lpstr>
      <vt:lpstr>'SO(PS) OUT 28 Sadové úpravy'!Názvy_tisku</vt:lpstr>
    </vt:vector>
  </TitlesOfParts>
  <Company>METROPROJEKT Praha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Vodička Jan Ing.</dc:creator>
  <cp:lastModifiedBy>Evelina</cp:lastModifiedBy>
  <cp:lastPrinted>2019-03-08T07:07:03Z</cp:lastPrinted>
  <dcterms:created xsi:type="dcterms:W3CDTF">2016-10-31T15:00:36Z</dcterms:created>
  <dcterms:modified xsi:type="dcterms:W3CDTF">2019-10-29T16:03:41Z</dcterms:modified>
</cp:coreProperties>
</file>